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6320" windowWidth="29040" windowHeight="15720" tabRatio="600" firstSheet="0" activeTab="0" autoFilterDateGrouping="1"/>
  </bookViews>
  <sheets>
    <sheet xmlns:r="http://schemas.openxmlformats.org/officeDocument/2006/relationships" name="Feuil3" sheetId="1" state="visible" r:id="rId1"/>
  </sheets>
  <definedNames>
    <definedName name="decote_immo">Feuil3!$B$106</definedName>
    <definedName name="decote_immo_2">Feuil3!$B$134</definedName>
    <definedName name="nom_cl_1">Feuil3!$A$143</definedName>
    <definedName name="nom_cl_2">Feuil3!$A$147</definedName>
    <definedName name="nom_cl_3">Feuil3!$A$151</definedName>
    <definedName name="nom_ef_1">Feuil3!$A$157</definedName>
    <definedName name="nom_ef_2">Feuil3!$A$158</definedName>
    <definedName name="nom_ef_3">Feuil3!$A$159</definedName>
    <definedName name="nom_ef_4">Feuil3!$A$160</definedName>
    <definedName name="nom_ef_5">Feuil3!$A$161</definedName>
    <definedName name="nom_ef_6">Feuil3!$A$162</definedName>
    <definedName name="nom_ef_7">Feuil3!$A$163</definedName>
    <definedName name="nom_ef_8">Feuil3!$A$164</definedName>
    <definedName name="nom_ef_9">Feuil3!$A$165</definedName>
    <definedName name="nom_feuillu_1">Feuil3!$A$12</definedName>
    <definedName name="nom_feuillu_2">Feuil3!$A$20</definedName>
    <definedName name="nom_feuillu_3">Feuil3!$A$28</definedName>
    <definedName name="nom_foret">Feuil3!$C$5</definedName>
    <definedName name="nom_invpap_1">Feuil3!$A$62</definedName>
    <definedName name="nom_mature_va_1">Feuil3!$A$78</definedName>
    <definedName name="nom_mature_va_10">Feuil3!$A$87</definedName>
    <definedName name="nom_mature_va_2">Feuil3!$A$79</definedName>
    <definedName name="nom_mature_va_3">Feuil3!$A$80</definedName>
    <definedName name="nom_mature_va_4">Feuil3!$A$81</definedName>
    <definedName name="nom_mature_va_5">Feuil3!$A$82</definedName>
    <definedName name="nom_mature_va_6">Feuil3!$A$83</definedName>
    <definedName name="nom_mature_va_7">Feuil3!$A$84</definedName>
    <definedName name="nom_mature_va_8">Feuil3!$A$85</definedName>
    <definedName name="nom_mature_va_9">Feuil3!$A$86</definedName>
    <definedName name="nom_resineux_1">Feuil3!$A$36</definedName>
    <definedName name="nom_resineux_2">Feuil3!$A$44</definedName>
    <definedName name="nom_resineux_3">Feuil3!$A$52</definedName>
    <definedName name="nom_va_1">Feuil3!$A$111</definedName>
    <definedName name="nom_va_10">Feuil3!$A$120</definedName>
    <definedName name="nom_va_103">Feuil3!$A$123</definedName>
    <definedName name="nom_va_11">Feuil3!$A$121</definedName>
    <definedName name="nom_va_12">Feuil3!$A$122</definedName>
    <definedName name="nom_va_13">Feuil3!$A$123</definedName>
    <definedName name="nom_va_14">Feuil3!$A$124</definedName>
    <definedName name="nom_va_15">Feuil3!$A$125</definedName>
    <definedName name="nom_va_2">Feuil3!$A$112</definedName>
    <definedName name="nom_va_3">Feuil3!$A$113</definedName>
    <definedName name="nom_va_4">Feuil3!$A$114</definedName>
    <definedName name="nom_va_5">Feuil3!$A$115</definedName>
    <definedName name="nom_va_6">Feuil3!$A$116</definedName>
    <definedName name="nom_va_7">Feuil3!$A$117</definedName>
    <definedName name="nom_va_8">Feuil3!$A$118</definedName>
    <definedName name="nom_va_9">Feuil3!$A$119</definedName>
    <definedName name="plus_value">Feuil3!$B$169</definedName>
    <definedName name="ppltm_forfait_1">Feuil3!$A$94</definedName>
    <definedName name="ppltm_forfait_2">Feuil3!$A$95</definedName>
    <definedName name="ppltm_forfait_3">Feuil3!$A$96</definedName>
    <definedName name="ppltm_forfait_4">Feuil3!$A$97</definedName>
    <definedName name="ppltm_forfait_5">Feuil3!$A$98</definedName>
    <definedName name="ppltm_forfait_6">Feuil3!$A$99</definedName>
    <definedName name="ppltm_forfait_7">Feuil3!$A$100</definedName>
    <definedName name="ppltm_forfait_8">Feuil3!$A$101</definedName>
    <definedName name="ppltm_forfait_9">Feuil3!$A$102</definedName>
    <definedName name="pu_cl_1">Feuil3!$B$144</definedName>
    <definedName name="pu_cl_2">Feuil3!$B$148</definedName>
    <definedName name="pu_cl_3">Feuil3!$B$152</definedName>
    <definedName name="pu_feuillu_1">Feuil3!$B$16</definedName>
    <definedName name="pu_feuillu_2">Feuil3!$B$24</definedName>
    <definedName name="pu_feuillu_3">Feuil3!$B$32</definedName>
    <definedName name="pu_invpap_1">Feuil3!$B$66</definedName>
    <definedName name="pu_resineux_1">Feuil3!$B$40</definedName>
    <definedName name="pu_resineux_2">Feuil3!$B$48</definedName>
    <definedName name="pu_resineux_3">Feuil3!$B$56</definedName>
    <definedName name="pu_st">Feuil3!$B$73</definedName>
    <definedName name="pumoy_feuillu_1">Feuil3!$B$17</definedName>
    <definedName name="pumoy_feuillu_2">Feuil3!$B$25</definedName>
    <definedName name="pumoy_feuillu_3">Feuil3!$B$33</definedName>
    <definedName name="pumoy_invpap_1">Feuil3!$B$67</definedName>
    <definedName name="pumoy_resineux_1">Feuil3!$B$41</definedName>
    <definedName name="pumoy_resineux_2">Feuil3!$B$49</definedName>
    <definedName name="pumoy_resineux_3">Feuil3!$B$57</definedName>
    <definedName name="rege_mature_ss">Feuil3!$D$89</definedName>
    <definedName name="s_cl_1">Feuil3!$B$146</definedName>
    <definedName name="s_cl_2">Feuil3!$B$150</definedName>
    <definedName name="s_cl_3">Feuil3!$B$154</definedName>
    <definedName name="s_feuillu_1">Feuil3!$B$13</definedName>
    <definedName name="s_feuillu_2">Feuil3!$B$21</definedName>
    <definedName name="s_feuillu_3">Feuil3!$B$29</definedName>
    <definedName name="s_invpap_1">Feuil3!$B$63</definedName>
    <definedName name="s_mature_va_1">Feuil3!$B$78</definedName>
    <definedName name="s_mature_va_10">Feuil3!$B$87</definedName>
    <definedName name="s_mature_va_2">Feuil3!$B$79</definedName>
    <definedName name="s_mature_va_3">Feuil3!$B$80</definedName>
    <definedName name="s_mature_va_4">Feuil3!$B$81</definedName>
    <definedName name="s_mature_va_5">Feuil3!$B$82</definedName>
    <definedName name="s_mature_va_6">Feuil3!$B$83</definedName>
    <definedName name="s_mature_va_7">Feuil3!$B$84</definedName>
    <definedName name="s_mature_va_8">Feuil3!$B$85</definedName>
    <definedName name="s_mature_va_9">Feuil3!$B$86</definedName>
    <definedName name="s_resineux_1">Feuil3!$B$37</definedName>
    <definedName name="s_resineux_2">Feuil3!$B$45</definedName>
    <definedName name="s_resineux_3">Feuil3!$B$53</definedName>
    <definedName name="s_va_1">Feuil3!$B$111</definedName>
    <definedName name="s_va_10">Feuil3!$B$120</definedName>
    <definedName name="s_va_11">Feuil3!$B$121</definedName>
    <definedName name="s_va_12">Feuil3!$B$122</definedName>
    <definedName name="s_va_13">Feuil3!$B$123</definedName>
    <definedName name="s_va_14">Feuil3!$B$124</definedName>
    <definedName name="s_va_15">Feuil3!$B$125</definedName>
    <definedName name="s_va_2">Feuil3!$B$112</definedName>
    <definedName name="s_va_3">Feuil3!$B$113</definedName>
    <definedName name="s_va_4">Feuil3!$B$114</definedName>
    <definedName name="s_va_5">Feuil3!$B$115</definedName>
    <definedName name="s_va_6">Feuil3!$B$116</definedName>
    <definedName name="s_va_7">Feuil3!$B$117</definedName>
    <definedName name="s_va_8">Feuil3!$B$118</definedName>
    <definedName name="s_va_9">Feuil3!$B$119</definedName>
    <definedName name="s_va_vfor">Feuil3!$B$128</definedName>
    <definedName name="surface_boisee">Feuil3!$B$138</definedName>
    <definedName name="surface_foret">Feuil3!$C$6</definedName>
    <definedName name="surface_non_boisee">Feuil3!$B$139</definedName>
    <definedName name="surface_pplmt_1">Feuil3!$B$94</definedName>
    <definedName name="surface_pplmt_2">Feuil3!$B$95</definedName>
    <definedName name="surface_pplmt_3">Feuil3!$B$96</definedName>
    <definedName name="surface_pplmt_4">Feuil3!$B$97</definedName>
    <definedName name="surface_pplmt_5">Feuil3!$B$98</definedName>
    <definedName name="surface_pplmt_6">Feuil3!$B$99</definedName>
    <definedName name="surface_pplmt_7">Feuil3!$B$100</definedName>
    <definedName name="surface_pplmt_8">Feuil3!$B$101</definedName>
    <definedName name="surface_pplmt_9">Feuil3!$B$102</definedName>
    <definedName name="tx_actu_cl_1">Feuil3!$B$145</definedName>
    <definedName name="tx_actu_cl_2">Feuil3!$B$149</definedName>
    <definedName name="tx_actu_cl_3">Feuil3!$B$153</definedName>
    <definedName name="v_bi">Feuil3!$B$72</definedName>
    <definedName name="v_feuillu_rege_1">Feuil3!$B$18</definedName>
    <definedName name="v_feuillu_rege_2">Feuil3!$B$26</definedName>
    <definedName name="v_feuillu_rege_3">Feuil3!$B$34</definedName>
    <definedName name="v_invpap_1">Feuil3!$B$68</definedName>
    <definedName name="v_resineux_rege_1">Feuil3!$B$42</definedName>
    <definedName name="v_resineux_rege_2">Feuil3!$B$50</definedName>
    <definedName name="v_resineux_rege_3">Feuil3!$B$58</definedName>
    <definedName name="valeur_ef_1">Feuil3!$B$157</definedName>
    <definedName name="valeur_ef_2">Feuil3!$B$158</definedName>
    <definedName name="valeur_ef_3">Feuil3!$B$159</definedName>
    <definedName name="valeur_ef_4">Feuil3!$B$160</definedName>
    <definedName name="valeur_ef_5">Feuil3!$B$161</definedName>
    <definedName name="valeur_ef_6">Feuil3!$B$162</definedName>
    <definedName name="valeur_ef_7">Feuil3!$B$163</definedName>
    <definedName name="valeur_ef_8">Feuil3!$B$164</definedName>
    <definedName name="valeur_ef_9">Feuil3!$B$165</definedName>
    <definedName name="valeur_fond_tot">Feuil3!$D$137</definedName>
    <definedName name="valeur_mature_va_1">Feuil3!$C$78</definedName>
    <definedName name="valeur_mature_va_10">Feuil3!$C$87</definedName>
    <definedName name="valeur_mature_va_2">Feuil3!$C$79</definedName>
    <definedName name="valeur_mature_va_3">Feuil3!$C$80</definedName>
    <definedName name="valeur_mature_va_4">Feuil3!$C$81</definedName>
    <definedName name="valeur_mature_va_5">Feuil3!$C$82</definedName>
    <definedName name="valeur_mature_va_6">Feuil3!$C$83</definedName>
    <definedName name="valeur_mature_va_7">Feuil3!$C$84</definedName>
    <definedName name="valeur_mature_va_8">Feuil3!$C$85</definedName>
    <definedName name="valeur_mature_va_9">Feuil3!$C$86</definedName>
    <definedName name="valeur_pplmt_1">Feuil3!$C$94</definedName>
    <definedName name="valeur_pplmt_2">Feuil3!$C$95</definedName>
    <definedName name="valeur_pplmt_3">Feuil3!$C$96</definedName>
    <definedName name="valeur_pplmt_4">Feuil3!$C$97</definedName>
    <definedName name="valeur_pplmt_5">Feuil3!$C$98</definedName>
    <definedName name="valeur_pplmt_6">Feuil3!$C$99</definedName>
    <definedName name="valeur_pplmt_7">Feuil3!$C$100</definedName>
    <definedName name="valeur_pplmt_8">Feuil3!$C$101</definedName>
    <definedName name="valeur_pplmt_9">Feuil3!$C$102</definedName>
    <definedName name="valeur_taillis_immature">Feuil3!$D$130</definedName>
    <definedName name="valeur_va_1">Feuil3!$C$111</definedName>
    <definedName name="valeur_va_10">Feuil3!$C$120</definedName>
    <definedName name="valeur_va_11">Feuil3!$C$121</definedName>
    <definedName name="valeur_va_12">Feuil3!$C$122</definedName>
    <definedName name="valeur_va_13">Feuil3!$C$123</definedName>
    <definedName name="valeur_va_14">Feuil3!$C$124</definedName>
    <definedName name="valeur_va_15">Feuil3!$C$125</definedName>
    <definedName name="valeur_va_2">Feuil3!$C$112</definedName>
    <definedName name="valeur_va_3">Feuil3!$C$113</definedName>
    <definedName name="valeur_va_4">Feuil3!$C$114</definedName>
    <definedName name="valeur_va_5">Feuil3!$C$115</definedName>
    <definedName name="valeur_va_6">Feuil3!$C$116</definedName>
    <definedName name="valeur_va_7">Feuil3!$C$117</definedName>
    <definedName name="valeur_va_8">Feuil3!$C$118</definedName>
    <definedName name="valeur_va_9">Feuil3!$C$119</definedName>
    <definedName name="valeur_va_vfor">Feuil3!$C$128</definedName>
    <definedName name="vf_boisee">Feuil3!$C$138</definedName>
    <definedName name="vf_non_boisee">Feuil3!$C$139</definedName>
    <definedName name="vha_feuillu_1">Feuil3!$B$14</definedName>
    <definedName name="vha_feuillu_2">Feuil3!$B$22</definedName>
    <definedName name="vha_feuillu_3">Feuil3!$B$30</definedName>
    <definedName name="vha_invpap_1">Feuil3!$B$64</definedName>
    <definedName name="vha_resineux_1">Feuil3!$B$38</definedName>
    <definedName name="vha_resineux_2">Feuil3!$B$46</definedName>
    <definedName name="vha_resineux_3">Feuil3!$B$54</definedName>
    <definedName name="vmoy_feuillu_1">Feuil3!$B$15</definedName>
    <definedName name="vmoy_feuillu_2">Feuil3!$B$23</definedName>
    <definedName name="vmoy_feuillu_3">Feuil3!$B$31</definedName>
    <definedName name="vmoy_invpap_1">Feuil3!$B$65</definedName>
    <definedName name="vmoy_resineux_1">Feuil3!$B$39</definedName>
    <definedName name="vmoy_resineux_2">Feuil3!$B$47</definedName>
    <definedName name="vmoy_resineux_3">Feuil3!$B$55</definedName>
  </definedNames>
  <calcPr calcId="191029" fullCalcOnLoad="1"/>
</workbook>
</file>

<file path=xl/styles.xml><?xml version="1.0" encoding="utf-8"?>
<styleSheet xmlns="http://schemas.openxmlformats.org/spreadsheetml/2006/main">
  <numFmts count="7">
    <numFmt numFmtId="164" formatCode="#,##0\ &quot;€&quot;"/>
    <numFmt numFmtId="165" formatCode="#,##0.00\ &quot;€&quot;"/>
    <numFmt numFmtId="166" formatCode="#,##0&quot; €/ha&quot;"/>
    <numFmt numFmtId="167" formatCode="_-* #,##0.00\ &quot;€&quot;_-;\-* #,##0.00\ &quot;€&quot;_-;_-* &quot;-&quot;??\ &quot;€&quot;_-;_-@_-"/>
    <numFmt numFmtId="168" formatCode="#,##0\ &quot;€&quot;;\-#,##0\ &quot;€&quot;"/>
    <numFmt numFmtId="169" formatCode="0.0000&quot; ha&quot;"/>
    <numFmt numFmtId="170" formatCode="0.0000"/>
  </numFmts>
  <fonts count="40">
    <font>
      <name val="Calibri"/>
      <family val="2"/>
      <color theme="1"/>
      <sz val="11"/>
      <scheme val="minor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Calibri"/>
      <family val="2"/>
      <b val="1"/>
      <i val="1"/>
      <color theme="1"/>
      <sz val="18"/>
      <u val="single"/>
      <scheme val="minor"/>
    </font>
    <font>
      <name val="Calibri"/>
      <family val="2"/>
      <color theme="1"/>
      <sz val="11"/>
      <scheme val="minor"/>
    </font>
    <font>
      <name val="DIN 2014"/>
      <family val="2"/>
      <b val="1"/>
      <color theme="1"/>
      <sz val="11"/>
    </font>
    <font>
      <name val="DIN 2014"/>
      <family val="2"/>
      <b val="1"/>
      <i val="1"/>
      <color theme="1"/>
      <sz val="18"/>
      <u val="single"/>
    </font>
    <font>
      <name val="DIN 2014"/>
      <family val="2"/>
      <b val="1"/>
      <i val="1"/>
      <color theme="1"/>
      <sz val="11"/>
    </font>
    <font>
      <name val="DIN 2014"/>
      <family val="2"/>
      <i val="1"/>
      <color theme="4" tint="-0.499984740745262"/>
      <sz val="11"/>
    </font>
    <font>
      <name val="DIN 2014"/>
      <family val="2"/>
      <b val="1"/>
      <sz val="11"/>
    </font>
    <font>
      <name val="DIN 2014"/>
      <family val="2"/>
      <b val="1"/>
      <color theme="4"/>
      <sz val="11"/>
    </font>
    <font>
      <name val="DIN 2014"/>
      <family val="2"/>
      <color theme="1"/>
      <sz val="11"/>
      <vertAlign val="superscript"/>
    </font>
    <font>
      <name val="DIN 2014"/>
      <family val="2"/>
      <sz val="11"/>
    </font>
    <font>
      <name val="DIN 2014"/>
      <family val="2"/>
      <b val="1"/>
      <sz val="10"/>
    </font>
    <font>
      <name val="DIN 2014"/>
      <family val="2"/>
      <color theme="1"/>
      <sz val="8"/>
    </font>
    <font>
      <name val="DIN 2014"/>
      <family val="2"/>
      <i val="1"/>
      <color theme="1"/>
      <sz val="9"/>
    </font>
    <font>
      <name val="DIN 2014"/>
      <family val="2"/>
      <i val="1"/>
      <color theme="1"/>
      <sz val="11"/>
    </font>
    <font>
      <name val="DIN 2014"/>
      <family val="2"/>
      <color theme="1"/>
      <sz val="9"/>
    </font>
    <font>
      <name val="DIN 2014"/>
      <family val="2"/>
      <i val="1"/>
      <color theme="4"/>
      <sz val="11"/>
    </font>
    <font>
      <name val="DIN 2014"/>
      <family val="2"/>
      <i val="1"/>
      <sz val="11"/>
    </font>
    <font>
      <name val="DIN 2014"/>
      <family val="2"/>
      <b val="1"/>
      <color theme="1"/>
      <sz val="16"/>
    </font>
    <font>
      <name val="Calibri"/>
      <family val="2"/>
      <sz val="8"/>
      <scheme val="minor"/>
    </font>
    <font>
      <name val="DIN 2014"/>
      <family val="2"/>
      <color rgb="FFFF0000"/>
      <sz val="11"/>
    </font>
    <font>
      <name val="DIN 2014"/>
      <family val="2"/>
      <color rgb="FFFF0000"/>
      <sz val="8"/>
    </font>
    <font>
      <name val="DIN 2014"/>
      <family val="2"/>
      <b val="1"/>
      <i val="1"/>
      <color theme="1"/>
      <sz val="10"/>
    </font>
    <font>
      <name val="Consolas"/>
      <family val="3"/>
      <color rgb="FFCCCCCC"/>
      <sz val="4"/>
    </font>
  </fonts>
  <fills count="6">
    <fill>
      <patternFill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4" tint="0.3999755851924192"/>
        <bgColor indexed="64"/>
      </patternFill>
    </fill>
    <fill>
      <patternFill patternType="solid">
        <fgColor theme="4" tint="0.7999816888943144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18" fillId="0" borderId="0"/>
    <xf numFmtId="44" fontId="18" fillId="0" borderId="0"/>
    <xf numFmtId="9" fontId="18" fillId="0" borderId="0"/>
  </cellStyleXfs>
  <cellXfs count="150">
    <xf numFmtId="0" fontId="0" fillId="0" borderId="0" pivotButton="0" quotePrefix="0" xfId="0"/>
    <xf numFmtId="0" fontId="0" fillId="2" borderId="0" pivotButton="0" quotePrefix="0" xfId="0"/>
    <xf numFmtId="0" fontId="17" fillId="2" borderId="0" applyAlignment="1" pivotButton="0" quotePrefix="0" xfId="0">
      <alignment horizontal="center" vertical="center"/>
    </xf>
    <xf numFmtId="0" fontId="22" fillId="2" borderId="0" pivotButton="0" quotePrefix="0" xfId="0"/>
    <xf numFmtId="0" fontId="16" fillId="2" borderId="0" pivotButton="0" quotePrefix="0" xfId="0"/>
    <xf numFmtId="0" fontId="16" fillId="0" borderId="0" pivotButton="0" quotePrefix="0" xfId="0"/>
    <xf numFmtId="164" fontId="16" fillId="2" borderId="0" applyAlignment="1" pivotButton="0" quotePrefix="0" xfId="0">
      <alignment horizontal="right"/>
    </xf>
    <xf numFmtId="0" fontId="16" fillId="2" borderId="2" pivotButton="0" quotePrefix="0" xfId="0"/>
    <xf numFmtId="0" fontId="27" fillId="2" borderId="0" applyAlignment="1" pivotButton="0" quotePrefix="0" xfId="0">
      <alignment horizontal="left"/>
    </xf>
    <xf numFmtId="164" fontId="16" fillId="2" borderId="0" applyAlignment="1" pivotButton="0" quotePrefix="0" xfId="0">
      <alignment horizontal="center"/>
    </xf>
    <xf numFmtId="165" fontId="28" fillId="2" borderId="0" pivotButton="0" quotePrefix="0" xfId="0"/>
    <xf numFmtId="164" fontId="19" fillId="2" borderId="0" pivotButton="0" quotePrefix="0" xfId="0"/>
    <xf numFmtId="164" fontId="19" fillId="2" borderId="0" applyAlignment="1" pivotButton="0" quotePrefix="0" xfId="0">
      <alignment horizontal="center"/>
    </xf>
    <xf numFmtId="9" fontId="16" fillId="2" borderId="0" applyAlignment="1" pivotButton="0" quotePrefix="0" xfId="0">
      <alignment horizontal="right"/>
    </xf>
    <xf numFmtId="0" fontId="30" fillId="2" borderId="0" pivotButton="0" quotePrefix="0" xfId="0"/>
    <xf numFmtId="0" fontId="22" fillId="2" borderId="0" applyAlignment="1" pivotButton="0" quotePrefix="0" xfId="0">
      <alignment horizontal="left"/>
    </xf>
    <xf numFmtId="164" fontId="21" fillId="2" borderId="0" applyAlignment="1" pivotButton="0" quotePrefix="0" xfId="0">
      <alignment horizontal="center"/>
    </xf>
    <xf numFmtId="0" fontId="21" fillId="2" borderId="0" applyAlignment="1" pivotButton="0" quotePrefix="0" xfId="0">
      <alignment horizontal="center"/>
    </xf>
    <xf numFmtId="0" fontId="30" fillId="2" borderId="2" applyAlignment="1" pivotButton="0" quotePrefix="0" xfId="0">
      <alignment horizontal="left"/>
    </xf>
    <xf numFmtId="9" fontId="16" fillId="2" borderId="2" applyAlignment="1" pivotButton="0" quotePrefix="0" xfId="0">
      <alignment horizontal="center" vertical="center"/>
    </xf>
    <xf numFmtId="0" fontId="21" fillId="2" borderId="2" applyAlignment="1" pivotButton="0" quotePrefix="0" xfId="0">
      <alignment horizontal="center"/>
    </xf>
    <xf numFmtId="0" fontId="21" fillId="2" borderId="0" applyAlignment="1" pivotButton="0" quotePrefix="0" xfId="0">
      <alignment horizontal="right"/>
    </xf>
    <xf numFmtId="14" fontId="21" fillId="2" borderId="0" applyAlignment="1" pivotButton="0" quotePrefix="0" xfId="0">
      <alignment horizontal="center"/>
    </xf>
    <xf numFmtId="0" fontId="19" fillId="4" borderId="0" applyAlignment="1" pivotButton="0" quotePrefix="0" xfId="0">
      <alignment horizontal="center"/>
    </xf>
    <xf numFmtId="0" fontId="19" fillId="4" borderId="0" pivotButton="0" quotePrefix="0" xfId="0"/>
    <xf numFmtId="2" fontId="19" fillId="4" borderId="0" applyAlignment="1" pivotButton="0" quotePrefix="0" xfId="0">
      <alignment horizontal="center"/>
    </xf>
    <xf numFmtId="0" fontId="13" fillId="2" borderId="0" pivotButton="0" quotePrefix="0" xfId="0"/>
    <xf numFmtId="9" fontId="31" fillId="2" borderId="0" applyAlignment="1" pivotButton="0" quotePrefix="0" xfId="0">
      <alignment horizontal="right"/>
    </xf>
    <xf numFmtId="0" fontId="33" fillId="2" borderId="0" pivotButton="0" quotePrefix="0" xfId="0"/>
    <xf numFmtId="164" fontId="13" fillId="2" borderId="0" applyAlignment="1" pivotButton="0" quotePrefix="0" xfId="0">
      <alignment horizontal="right"/>
    </xf>
    <xf numFmtId="2" fontId="13" fillId="2" borderId="0" applyAlignment="1" pivotButton="0" quotePrefix="0" xfId="0">
      <alignment horizontal="right"/>
    </xf>
    <xf numFmtId="2" fontId="13" fillId="2" borderId="0" applyAlignment="1" pivotButton="0" quotePrefix="0" xfId="2">
      <alignment horizontal="right"/>
    </xf>
    <xf numFmtId="0" fontId="36" fillId="2" borderId="0" pivotButton="0" quotePrefix="0" xfId="0"/>
    <xf numFmtId="0" fontId="37" fillId="2" borderId="0" applyAlignment="1" pivotButton="0" quotePrefix="0" xfId="0">
      <alignment horizontal="right"/>
    </xf>
    <xf numFmtId="0" fontId="12" fillId="2" borderId="0" applyAlignment="1" pivotButton="0" quotePrefix="0" xfId="0">
      <alignment horizontal="left"/>
    </xf>
    <xf numFmtId="164" fontId="12" fillId="2" borderId="0" applyAlignment="1" pivotButton="0" quotePrefix="0" xfId="0">
      <alignment horizontal="center"/>
    </xf>
    <xf numFmtId="4" fontId="12" fillId="2" borderId="0" applyAlignment="1" pivotButton="0" quotePrefix="0" xfId="0">
      <alignment horizontal="right"/>
    </xf>
    <xf numFmtId="0" fontId="11" fillId="2" borderId="0" applyAlignment="1" pivotButton="0" quotePrefix="0" xfId="0">
      <alignment horizontal="left"/>
    </xf>
    <xf numFmtId="164" fontId="28" fillId="2" borderId="0" applyAlignment="1" pivotButton="0" quotePrefix="0" xfId="0">
      <alignment horizontal="right"/>
    </xf>
    <xf numFmtId="166" fontId="28" fillId="2" borderId="0" applyAlignment="1" pivotButton="0" quotePrefix="0" xfId="0">
      <alignment horizontal="right"/>
    </xf>
    <xf numFmtId="0" fontId="15" fillId="2" borderId="0" applyAlignment="1" pivotButton="0" quotePrefix="0" xfId="0">
      <alignment horizontal="left"/>
    </xf>
    <xf numFmtId="2" fontId="15" fillId="2" borderId="0" applyAlignment="1" pivotButton="0" quotePrefix="0" xfId="0">
      <alignment horizontal="right"/>
    </xf>
    <xf numFmtId="164" fontId="15" fillId="2" borderId="0" applyAlignment="1" pivotButton="0" quotePrefix="0" xfId="0">
      <alignment horizontal="center"/>
    </xf>
    <xf numFmtId="0" fontId="30" fillId="2" borderId="0" applyAlignment="1" pivotButton="0" quotePrefix="0" xfId="0">
      <alignment horizontal="right"/>
    </xf>
    <xf numFmtId="9" fontId="19" fillId="2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0" fontId="14" fillId="2" borderId="0" applyAlignment="1" pivotButton="0" quotePrefix="0" xfId="0">
      <alignment horizontal="left"/>
    </xf>
    <xf numFmtId="0" fontId="16" fillId="2" borderId="1" pivotButton="0" quotePrefix="0" xfId="0"/>
    <xf numFmtId="0" fontId="22" fillId="2" borderId="1" pivotButton="0" quotePrefix="0" xfId="0"/>
    <xf numFmtId="164" fontId="23" fillId="2" borderId="1" applyAlignment="1" pivotButton="0" quotePrefix="0" xfId="0">
      <alignment horizontal="center"/>
    </xf>
    <xf numFmtId="0" fontId="16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  <xf numFmtId="0" fontId="21" fillId="3" borderId="0" applyAlignment="1" pivotButton="0" quotePrefix="0" xfId="0">
      <alignment horizontal="center"/>
    </xf>
    <xf numFmtId="9" fontId="31" fillId="2" borderId="0" applyAlignment="1" pivotButton="0" quotePrefix="0" xfId="2">
      <alignment horizontal="right"/>
    </xf>
    <xf numFmtId="164" fontId="16" fillId="2" borderId="0" pivotButton="0" quotePrefix="0" xfId="0"/>
    <xf numFmtId="0" fontId="9" fillId="2" borderId="0" applyAlignment="1" pivotButton="0" quotePrefix="0" xfId="0">
      <alignment horizontal="left"/>
    </xf>
    <xf numFmtId="4" fontId="8" fillId="2" borderId="0" applyAlignment="1" pivotButton="0" quotePrefix="0" xfId="0">
      <alignment horizontal="right"/>
    </xf>
    <xf numFmtId="164" fontId="8" fillId="2" borderId="0" applyAlignment="1" pivotButton="0" quotePrefix="0" xfId="0">
      <alignment horizontal="center"/>
    </xf>
    <xf numFmtId="0" fontId="7" fillId="2" borderId="0" pivotButton="0" quotePrefix="0" xfId="0"/>
    <xf numFmtId="164" fontId="6" fillId="2" borderId="0" applyAlignment="1" pivotButton="0" quotePrefix="0" xfId="0">
      <alignment horizontal="right"/>
    </xf>
    <xf numFmtId="0" fontId="38" fillId="2" borderId="0" applyAlignment="1" pivotButton="0" quotePrefix="0" xfId="0">
      <alignment horizontal="center"/>
    </xf>
    <xf numFmtId="0" fontId="5" fillId="2" borderId="0" applyAlignment="1" pivotButton="0" quotePrefix="0" xfId="0">
      <alignment horizontal="left"/>
    </xf>
    <xf numFmtId="0" fontId="38" fillId="5" borderId="0" pivotButton="0" quotePrefix="0" xfId="0"/>
    <xf numFmtId="164" fontId="23" fillId="5" borderId="0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0" fontId="38" fillId="2" borderId="0" pivotButton="0" quotePrefix="0" xfId="0"/>
    <xf numFmtId="0" fontId="7" fillId="2" borderId="2" pivotButton="0" quotePrefix="0" xfId="0"/>
    <xf numFmtId="164" fontId="6" fillId="2" borderId="2" applyAlignment="1" pivotButton="0" quotePrefix="0" xfId="0">
      <alignment horizontal="right"/>
    </xf>
    <xf numFmtId="0" fontId="0" fillId="2" borderId="2" pivotButton="0" quotePrefix="0" xfId="0"/>
    <xf numFmtId="0" fontId="16" fillId="2" borderId="0" applyAlignment="1" pivotButton="0" quotePrefix="0" xfId="0">
      <alignment horizontal="center"/>
    </xf>
    <xf numFmtId="2" fontId="16" fillId="2" borderId="0" applyAlignment="1" pivotButton="0" quotePrefix="0" xfId="0">
      <alignment horizontal="right"/>
    </xf>
    <xf numFmtId="0" fontId="29" fillId="2" borderId="0" applyAlignment="1" pivotButton="0" quotePrefix="0" xfId="0">
      <alignment horizontal="right"/>
    </xf>
    <xf numFmtId="9" fontId="19" fillId="5" borderId="0" applyAlignment="1" pivotButton="0" quotePrefix="0" xfId="0">
      <alignment horizontal="left"/>
    </xf>
    <xf numFmtId="9" fontId="31" fillId="5" borderId="0" applyAlignment="1" pivotButton="0" quotePrefix="0" xfId="2">
      <alignment horizontal="right"/>
    </xf>
    <xf numFmtId="0" fontId="32" fillId="2" borderId="0" pivotButton="0" quotePrefix="0" xfId="0"/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0" fontId="16" fillId="5" borderId="0" pivotButton="0" quotePrefix="0" xfId="0"/>
    <xf numFmtId="4" fontId="10" fillId="2" borderId="0" applyAlignment="1" pivotButton="0" quotePrefix="0" xfId="0">
      <alignment horizontal="right"/>
    </xf>
    <xf numFmtId="164" fontId="10" fillId="2" borderId="0" applyAlignment="1" pivotButton="0" quotePrefix="0" xfId="0">
      <alignment horizontal="center"/>
    </xf>
    <xf numFmtId="164" fontId="16" fillId="5" borderId="0" applyAlignment="1" pivotButton="0" quotePrefix="0" xfId="0">
      <alignment horizontal="center"/>
    </xf>
    <xf numFmtId="0" fontId="36" fillId="5" borderId="0" pivotButton="0" quotePrefix="0" xfId="0"/>
    <xf numFmtId="4" fontId="5" fillId="2" borderId="0" applyAlignment="1" pivotButton="0" quotePrefix="0" xfId="0">
      <alignment horizontal="right"/>
    </xf>
    <xf numFmtId="164" fontId="5" fillId="2" borderId="0" applyAlignment="1" pivotButton="0" quotePrefix="0" xfId="0">
      <alignment horizontal="center"/>
    </xf>
    <xf numFmtId="0" fontId="4" fillId="2" borderId="0" applyAlignment="1" pivotButton="0" quotePrefix="0" xfId="0">
      <alignment horizontal="lef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5" fontId="3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2" fontId="2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5" fontId="26" fillId="2" borderId="0" applyAlignment="1" pivotButton="0" quotePrefix="0" xfId="0">
      <alignment horizontal="right"/>
    </xf>
    <xf numFmtId="0" fontId="39" fillId="0" borderId="0" applyAlignment="1" pivotButton="0" quotePrefix="0" xfId="0">
      <alignment vertical="center"/>
    </xf>
    <xf numFmtId="0" fontId="16" fillId="0" borderId="0" applyAlignment="1" pivotButton="0" quotePrefix="0" xfId="0">
      <alignment horizontal="center"/>
    </xf>
    <xf numFmtId="0" fontId="20" fillId="4" borderId="0" applyAlignment="1" pivotButton="0" quotePrefix="0" xfId="0">
      <alignment horizontal="center" vertical="center"/>
    </xf>
    <xf numFmtId="0" fontId="17" fillId="2" borderId="0" applyAlignment="1" pivotButton="0" quotePrefix="0" xfId="0">
      <alignment horizontal="center" vertical="center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0" fontId="21" fillId="4" borderId="0" applyAlignment="1" pivotButton="0" quotePrefix="0" xfId="0">
      <alignment horizontal="center"/>
    </xf>
    <xf numFmtId="164" fontId="26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center" vertical="center"/>
    </xf>
    <xf numFmtId="0" fontId="21" fillId="3" borderId="0" applyAlignment="1" pivotButton="0" quotePrefix="0" xfId="0">
      <alignment horizontal="center" vertical="center"/>
    </xf>
    <xf numFmtId="9" fontId="19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right"/>
    </xf>
    <xf numFmtId="0" fontId="21" fillId="3" borderId="0" applyAlignment="1" pivotButton="0" quotePrefix="0" xfId="0">
      <alignment horizontal="right"/>
    </xf>
    <xf numFmtId="3" fontId="1" fillId="2" borderId="0" applyAlignment="1" pivotButton="0" quotePrefix="0" xfId="0">
      <alignment horizontal="right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164" fontId="23" fillId="5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164" fontId="6" fillId="2" borderId="2" applyAlignment="1" pivotButton="0" quotePrefix="0" xfId="0">
      <alignment horizontal="right"/>
    </xf>
    <xf numFmtId="164" fontId="23" fillId="2" borderId="1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6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164" fontId="19" fillId="2" borderId="0" applyAlignment="1" pivotButton="0" quotePrefix="0" xfId="0">
      <alignment horizontal="center"/>
    </xf>
    <xf numFmtId="164" fontId="16" fillId="2" borderId="0" applyAlignment="1" pivotButton="0" quotePrefix="0" xfId="0">
      <alignment horizontal="right"/>
    </xf>
    <xf numFmtId="164" fontId="16" fillId="2" borderId="0" applyAlignment="1" pivotButton="0" quotePrefix="0" xfId="0">
      <alignment horizontal="center"/>
    </xf>
    <xf numFmtId="164" fontId="5" fillId="2" borderId="0" applyAlignment="1" pivotButton="0" quotePrefix="0" xfId="0">
      <alignment horizontal="center"/>
    </xf>
    <xf numFmtId="166" fontId="28" fillId="2" borderId="0" applyAlignment="1" pivotButton="0" quotePrefix="0" xfId="0">
      <alignment horizontal="right"/>
    </xf>
    <xf numFmtId="164" fontId="12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center"/>
    </xf>
    <xf numFmtId="164" fontId="28" fillId="2" borderId="0" applyAlignment="1" pivotButton="0" quotePrefix="0" xfId="0">
      <alignment horizontal="right"/>
    </xf>
    <xf numFmtId="164" fontId="26" fillId="2" borderId="0" applyAlignment="1" pivotButton="0" quotePrefix="0" xfId="0">
      <alignment horizontal="center"/>
    </xf>
    <xf numFmtId="164" fontId="16" fillId="2" borderId="0" pivotButton="0" quotePrefix="0" xfId="0"/>
    <xf numFmtId="164" fontId="8" fillId="2" borderId="0" applyAlignment="1" pivotButton="0" quotePrefix="0" xfId="0">
      <alignment horizontal="center"/>
    </xf>
    <xf numFmtId="164" fontId="10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164" fontId="13" fillId="2" borderId="0" applyAlignment="1" pivotButton="0" quotePrefix="0" xfId="0">
      <alignment horizontal="right"/>
    </xf>
    <xf numFmtId="164" fontId="16" fillId="5" borderId="0" applyAlignment="1" pivotButton="0" quotePrefix="0" xfId="0">
      <alignment horizontal="center"/>
    </xf>
    <xf numFmtId="164" fontId="21" fillId="2" borderId="0" applyAlignment="1" pivotButton="0" quotePrefix="0" xfId="0">
      <alignment horizontal="center"/>
    </xf>
    <xf numFmtId="164" fontId="19" fillId="2" borderId="0" pivotButton="0" quotePrefix="0" xfId="0"/>
    <xf numFmtId="0" fontId="0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</row>
      <rowOff>0</rowOff>
    </from>
    <ext cx="2358961" cy="13811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name="Thème Office 2013 – 2022">
  <a:themeElements>
    <a:clrScheme name="Racine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BEC8B9"/>
      </a:accent1>
      <a:accent2>
        <a:srgbClr val="879B82"/>
      </a:accent2>
      <a:accent3>
        <a:srgbClr val="737D6E"/>
      </a:accent3>
      <a:accent4>
        <a:srgbClr val="4B5A4B"/>
      </a:accent4>
      <a:accent5>
        <a:srgbClr val="1E2D1E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H175"/>
  <sheetViews>
    <sheetView tabSelected="1" topLeftCell="A59" zoomScaleNormal="100" workbookViewId="0">
      <selection activeCell="N69" sqref="N69"/>
    </sheetView>
  </sheetViews>
  <sheetFormatPr baseColWidth="10" defaultRowHeight="14.4" outlineLevelCol="0"/>
  <cols>
    <col width="35.5234375" customWidth="1" min="1" max="1"/>
    <col width="14.41796875" customWidth="1" min="2" max="2"/>
    <col width="16.1015625" customWidth="1" min="3" max="3"/>
    <col width="16.3125" bestFit="1" customWidth="1" min="4" max="4"/>
    <col width="9.20703125" bestFit="1" customWidth="1" min="5" max="5"/>
  </cols>
  <sheetData>
    <row r="1" ht="24" customHeight="1">
      <c r="A1" s="100" t="inlineStr">
        <is>
          <t>SYNTHESE</t>
        </is>
      </c>
    </row>
    <row r="2" ht="23.1" customHeight="1">
      <c r="A2" s="101" t="n"/>
      <c r="B2" s="101" t="n"/>
      <c r="C2" s="101" t="n"/>
      <c r="D2" s="101" t="n"/>
      <c r="E2" s="101" t="n"/>
    </row>
    <row r="3" ht="23.1" customHeight="1">
      <c r="B3" s="101" t="n"/>
      <c r="C3" s="101" t="n"/>
    </row>
    <row r="4" ht="23.1" customHeight="1">
      <c r="B4" s="101" t="n"/>
      <c r="C4" s="101" t="n"/>
      <c r="D4" s="101" t="n"/>
      <c r="E4" s="101" t="n"/>
    </row>
    <row r="5" ht="15" customHeight="1">
      <c r="B5" s="23" t="inlineStr">
        <is>
          <t>FORET</t>
        </is>
      </c>
      <c r="C5" s="112" t="inlineStr">
        <is>
          <t>Ravière</t>
        </is>
      </c>
      <c r="E5" s="24" t="n"/>
    </row>
    <row r="6" ht="15" customHeight="1">
      <c r="B6" s="23" t="inlineStr">
        <is>
          <t>SURFACE</t>
        </is>
      </c>
      <c r="C6" s="113" t="n">
        <v>108.05</v>
      </c>
      <c r="E6" s="25" t="n"/>
    </row>
    <row r="7" ht="11.4" customHeight="1">
      <c r="B7" s="1" t="n"/>
      <c r="C7" s="1" t="n"/>
      <c r="D7" s="1" t="n"/>
      <c r="E7" s="1" t="n"/>
    </row>
    <row r="8" ht="15" customHeight="1">
      <c r="A8" s="104" t="inlineStr">
        <is>
          <t>PEUPLEMENT MATURE</t>
        </is>
      </c>
    </row>
    <row r="9" ht="15" customHeight="1">
      <c r="A9" s="67" t="inlineStr">
        <is>
          <t>VALEUR DE CONSOMMATION PAR INVENTAIRE STATISTIQUE</t>
        </is>
      </c>
      <c r="B9" s="67" t="n"/>
      <c r="C9" s="67" t="n"/>
      <c r="D9" s="114">
        <f>D11+D19+D27+D35+D43+D51</f>
        <v/>
      </c>
      <c r="E9" s="67" t="n"/>
    </row>
    <row r="10" ht="14.7" customHeight="1">
      <c r="A10" s="71" t="n"/>
      <c r="B10" s="71" t="n"/>
      <c r="C10" s="71" t="n"/>
      <c r="D10" s="71" t="n"/>
      <c r="E10" s="71" t="n"/>
    </row>
    <row r="11" ht="15" customHeight="1">
      <c r="A11" s="3" t="inlineStr">
        <is>
          <t>BOIS D'ŒUVRE FEUILLU</t>
        </is>
      </c>
      <c r="B11" s="4" t="n"/>
      <c r="C11" s="4" t="n"/>
      <c r="D11" s="115">
        <f>IFERROR(B17*B13,0)+IF(ISNUMBER(B18),B18,0)</f>
        <v/>
      </c>
      <c r="E11" s="4" t="n"/>
    </row>
    <row r="12" ht="15" customHeight="1">
      <c r="A12" s="8" t="inlineStr">
        <is>
          <t>42% Chêne, 33% Hêtre, 21% None, 4% autres</t>
        </is>
      </c>
      <c r="B12" s="4" t="n"/>
      <c r="C12" s="4" t="n"/>
      <c r="D12" s="115" t="n"/>
      <c r="E12" s="4" t="n"/>
    </row>
    <row r="13" ht="15" customHeight="1">
      <c r="A13" s="4" t="inlineStr">
        <is>
          <t>Surface</t>
        </is>
      </c>
      <c r="B13" s="41" t="n">
        <v>45.45</v>
      </c>
      <c r="C13" s="4" t="inlineStr">
        <is>
          <t>ha</t>
        </is>
      </c>
      <c r="D13" s="4" t="n"/>
      <c r="E13" s="116" t="n"/>
    </row>
    <row r="14" ht="17.1" customHeight="1">
      <c r="A14" s="4" t="inlineStr">
        <is>
          <t>Volume/hectare</t>
        </is>
      </c>
      <c r="B14" s="41" t="n">
        <v>85.87480748074807</v>
      </c>
      <c r="C14" s="4" t="inlineStr">
        <is>
          <t>m3/ha</t>
        </is>
      </c>
      <c r="D14" s="4" t="n"/>
      <c r="E14" s="4" t="n"/>
    </row>
    <row r="15" ht="17.1" customHeight="1">
      <c r="A15" s="4" t="inlineStr">
        <is>
          <t>Volume moyen</t>
        </is>
      </c>
      <c r="B15" s="41" t="n">
        <v>1.387593812549106</v>
      </c>
      <c r="C15" s="4" t="inlineStr">
        <is>
          <t>m3</t>
        </is>
      </c>
      <c r="D15" s="4" t="n"/>
      <c r="E15" s="4" t="n"/>
    </row>
    <row r="16" ht="17.1" customHeight="1">
      <c r="A16" s="4" t="inlineStr">
        <is>
          <t>Prix moyen du bois</t>
        </is>
      </c>
      <c r="B16" s="117" t="n">
        <v>20</v>
      </c>
      <c r="C16" s="4" t="inlineStr">
        <is>
          <t>/m3</t>
        </is>
      </c>
      <c r="D16" s="4" t="n"/>
      <c r="E16" s="4" t="n"/>
    </row>
    <row r="17" ht="15" customHeight="1">
      <c r="A17" s="4" t="inlineStr">
        <is>
          <t>Prix moyen /ha</t>
        </is>
      </c>
      <c r="B17" s="117" t="n">
        <v>1717.496149614961</v>
      </c>
      <c r="C17" s="4" t="inlineStr">
        <is>
          <t>/ha</t>
        </is>
      </c>
      <c r="D17" s="4" t="n"/>
      <c r="E17" s="4" t="n"/>
    </row>
    <row r="18" ht="15" customHeight="1">
      <c r="A18" s="72" t="inlineStr">
        <is>
          <t>Valeur régénération</t>
        </is>
      </c>
      <c r="B18" s="118" t="n"/>
      <c r="C18" s="72" t="n"/>
      <c r="D18" s="7" t="n"/>
      <c r="E18" s="7" t="n"/>
    </row>
    <row r="19" ht="15" customHeight="1">
      <c r="A19" s="3" t="inlineStr">
        <is>
          <t>BOIS D'ŒUVRE FEUILLU</t>
        </is>
      </c>
      <c r="B19" s="4" t="n"/>
      <c r="C19" s="4" t="n"/>
      <c r="D19" s="115">
        <f>IFERROR(B25*B21,0)+IF(ISNUMBER(B26),B26,0)</f>
        <v/>
      </c>
      <c r="E19" s="4" t="n"/>
    </row>
    <row r="20" ht="15" customHeight="1">
      <c r="A20" s="8" t="inlineStr">
        <is>
          <t>50% Hêtre, 26% None, 19% Chêne, 5% Châtaignier</t>
        </is>
      </c>
      <c r="B20" s="4" t="n"/>
      <c r="C20" s="4" t="n"/>
      <c r="D20" s="115" t="n"/>
      <c r="E20" s="4" t="n"/>
    </row>
    <row r="21" ht="15" customHeight="1">
      <c r="A21" s="4" t="inlineStr">
        <is>
          <t>Surface</t>
        </is>
      </c>
      <c r="B21" s="41" t="n">
        <v>57.09</v>
      </c>
      <c r="C21" s="4" t="inlineStr">
        <is>
          <t>ha</t>
        </is>
      </c>
      <c r="D21" s="4" t="n"/>
      <c r="E21" s="116" t="n"/>
    </row>
    <row r="22" ht="17.1" customHeight="1">
      <c r="A22" s="4" t="inlineStr">
        <is>
          <t>Volume/hectare</t>
        </is>
      </c>
      <c r="B22" s="41" t="n">
        <v>94.06691189350148</v>
      </c>
      <c r="C22" s="4" t="inlineStr">
        <is>
          <t>m3/ha</t>
        </is>
      </c>
      <c r="D22" s="4" t="n"/>
      <c r="E22" s="4" t="n"/>
    </row>
    <row r="23" ht="17.1" customHeight="1">
      <c r="A23" s="4" t="inlineStr">
        <is>
          <t>Volume moyen</t>
        </is>
      </c>
      <c r="B23" s="41" t="n">
        <v>1.687721757276153</v>
      </c>
      <c r="C23" s="4" t="inlineStr">
        <is>
          <t>m3</t>
        </is>
      </c>
      <c r="D23" s="4" t="n"/>
      <c r="E23" s="4" t="n"/>
    </row>
    <row r="24" ht="17.1" customHeight="1">
      <c r="A24" s="4" t="inlineStr">
        <is>
          <t>Prix moyen du bois</t>
        </is>
      </c>
      <c r="B24" s="117" t="n">
        <v>16.25969223206239</v>
      </c>
      <c r="C24" s="4" t="inlineStr">
        <is>
          <t>/m3</t>
        </is>
      </c>
      <c r="D24" s="4" t="n"/>
      <c r="E24" s="4" t="n"/>
    </row>
    <row r="25" ht="15" customHeight="1">
      <c r="A25" s="4" t="inlineStr">
        <is>
          <t>Prix moyen /ha</t>
        </is>
      </c>
      <c r="B25" s="117" t="n">
        <v>1529.499036608863</v>
      </c>
      <c r="C25" s="4" t="inlineStr">
        <is>
          <t>/ha</t>
        </is>
      </c>
      <c r="D25" s="4" t="n"/>
      <c r="E25" s="4" t="n"/>
    </row>
    <row r="26" hidden="1" ht="15" customHeight="1">
      <c r="A26" s="72" t="inlineStr">
        <is>
          <t>Valeur régénération</t>
        </is>
      </c>
      <c r="B26" s="118" t="n"/>
      <c r="C26" s="72" t="n"/>
      <c r="D26" s="7" t="n"/>
      <c r="E26" s="7" t="n"/>
    </row>
    <row r="27" hidden="1" ht="15" customHeight="1">
      <c r="A27" s="3" t="inlineStr">
        <is>
          <t>BOIS D'ŒUVRE FEUILLU</t>
        </is>
      </c>
      <c r="B27" s="4" t="n"/>
      <c r="C27" s="4" t="n"/>
      <c r="D27" s="115">
        <f>IFERROR(B33*B29,0)+IF(ISNUMBER(B34),B34,0)</f>
        <v/>
      </c>
      <c r="E27" s="4" t="n"/>
    </row>
    <row r="28" hidden="1" ht="15" customHeight="1">
      <c r="A28" s="8" t="inlineStr">
        <is>
          <t>nom_feuillu_3</t>
        </is>
      </c>
      <c r="B28" s="4" t="n"/>
      <c r="C28" s="4" t="n"/>
      <c r="D28" s="115" t="n"/>
      <c r="E28" s="4" t="n"/>
    </row>
    <row r="29" hidden="1" ht="15" customHeight="1">
      <c r="A29" s="4" t="inlineStr">
        <is>
          <t>Surface</t>
        </is>
      </c>
      <c r="B29" s="41" t="inlineStr">
        <is>
          <t>s_feuillu_3</t>
        </is>
      </c>
      <c r="C29" s="4" t="inlineStr">
        <is>
          <t>ha</t>
        </is>
      </c>
      <c r="D29" s="4" t="n"/>
      <c r="E29" s="116" t="n"/>
    </row>
    <row r="30" hidden="1" ht="17.1" customHeight="1">
      <c r="A30" s="4" t="inlineStr">
        <is>
          <t>Volume/hectare</t>
        </is>
      </c>
      <c r="B30" s="41" t="inlineStr">
        <is>
          <t>vha_feuillu_3</t>
        </is>
      </c>
      <c r="C30" s="4" t="inlineStr">
        <is>
          <t>m3/ha</t>
        </is>
      </c>
      <c r="D30" s="4" t="n"/>
      <c r="E30" s="4" t="n"/>
    </row>
    <row r="31" hidden="1" ht="17.1" customHeight="1">
      <c r="A31" s="4" t="inlineStr">
        <is>
          <t>Volume moyen</t>
        </is>
      </c>
      <c r="B31" s="41" t="inlineStr">
        <is>
          <t>vmoy_feuillu_3</t>
        </is>
      </c>
      <c r="C31" s="4" t="inlineStr">
        <is>
          <t>m3</t>
        </is>
      </c>
      <c r="D31" s="4" t="n"/>
      <c r="E31" s="4" t="n"/>
    </row>
    <row r="32" hidden="1" ht="17.1" customHeight="1">
      <c r="A32" s="4" t="inlineStr">
        <is>
          <t>Prix moyen du bois</t>
        </is>
      </c>
      <c r="B32" s="117" t="inlineStr">
        <is>
          <t>pu_feuillu_3</t>
        </is>
      </c>
      <c r="C32" s="4" t="inlineStr">
        <is>
          <t>/m3</t>
        </is>
      </c>
      <c r="D32" s="4" t="n"/>
      <c r="E32" s="4" t="n"/>
    </row>
    <row r="33" hidden="1" ht="15" customHeight="1">
      <c r="A33" s="4" t="inlineStr">
        <is>
          <t>Prix moyen /ha</t>
        </is>
      </c>
      <c r="B33" s="117" t="inlineStr">
        <is>
          <t>pumoy_feuillu_3</t>
        </is>
      </c>
      <c r="C33" s="4" t="inlineStr">
        <is>
          <t>/ha</t>
        </is>
      </c>
      <c r="D33" s="4" t="n"/>
      <c r="E33" s="4" t="n"/>
    </row>
    <row r="34" hidden="1" ht="15" customHeight="1">
      <c r="A34" s="72" t="inlineStr">
        <is>
          <t>Valeur régénération</t>
        </is>
      </c>
      <c r="B34" s="118" t="inlineStr">
        <is>
          <t>v_feuillu_rege_3</t>
        </is>
      </c>
      <c r="C34" s="72" t="n"/>
      <c r="D34" s="7" t="n"/>
      <c r="E34" s="7" t="n"/>
    </row>
    <row r="35" hidden="1" ht="15" customHeight="1">
      <c r="A35" s="50" t="inlineStr">
        <is>
          <t>BOIS D'ŒUVRE RESINEUX</t>
        </is>
      </c>
      <c r="B35" s="49" t="n"/>
      <c r="C35" s="49" t="n"/>
      <c r="D35" s="119">
        <f>IFERROR(B41*B37,0)+IF(ISNUMBER(B42),B42,0)</f>
        <v/>
      </c>
      <c r="E35" s="52" t="n"/>
    </row>
    <row r="36" hidden="1" ht="15" customHeight="1">
      <c r="A36" s="8" t="inlineStr">
        <is>
          <t>nom_resineux_1</t>
        </is>
      </c>
      <c r="B36" s="4" t="n"/>
      <c r="C36" s="4" t="n"/>
      <c r="D36" s="4" t="n"/>
      <c r="E36" s="4" t="n"/>
    </row>
    <row r="37" hidden="1" ht="15" customHeight="1">
      <c r="A37" s="4" t="inlineStr">
        <is>
          <t>Surface</t>
        </is>
      </c>
      <c r="B37" s="41" t="inlineStr">
        <is>
          <t>s_resineux_1</t>
        </is>
      </c>
      <c r="C37" s="4" t="inlineStr">
        <is>
          <t>ha</t>
        </is>
      </c>
      <c r="D37" s="4" t="n"/>
      <c r="E37" s="4" t="n"/>
    </row>
    <row r="38" hidden="1" ht="17.1" customHeight="1">
      <c r="A38" s="4" t="inlineStr">
        <is>
          <t>Volume/hectare</t>
        </is>
      </c>
      <c r="B38" s="41" t="inlineStr">
        <is>
          <t>vha_resineux_1</t>
        </is>
      </c>
      <c r="C38" s="4" t="inlineStr">
        <is>
          <t>m3/ha</t>
        </is>
      </c>
      <c r="D38" s="4" t="n"/>
      <c r="E38" s="4" t="n"/>
    </row>
    <row r="39" hidden="1" ht="17.1" customHeight="1">
      <c r="A39" s="4" t="inlineStr">
        <is>
          <t>Volume moyen</t>
        </is>
      </c>
      <c r="B39" s="41" t="inlineStr">
        <is>
          <t>vmoy_resineux_1</t>
        </is>
      </c>
      <c r="C39" s="4" t="inlineStr">
        <is>
          <t>m3</t>
        </is>
      </c>
      <c r="D39" s="4" t="n"/>
      <c r="E39" s="4" t="n"/>
    </row>
    <row r="40" hidden="1" ht="17.1" customHeight="1">
      <c r="A40" s="4" t="inlineStr">
        <is>
          <t>Prix moyen du bois</t>
        </is>
      </c>
      <c r="B40" s="117" t="inlineStr">
        <is>
          <t>pu_resineux_1</t>
        </is>
      </c>
      <c r="C40" s="4" t="inlineStr">
        <is>
          <t>/m3</t>
        </is>
      </c>
      <c r="D40" s="4" t="n"/>
      <c r="E40" s="4" t="n"/>
    </row>
    <row r="41" hidden="1" ht="15" customHeight="1">
      <c r="A41" s="4" t="inlineStr">
        <is>
          <t>Prix moyen /ha</t>
        </is>
      </c>
      <c r="B41" s="117" t="inlineStr">
        <is>
          <t>pumoy_resineux_1</t>
        </is>
      </c>
      <c r="C41" s="4" t="inlineStr">
        <is>
          <t>/ha</t>
        </is>
      </c>
      <c r="D41" s="4" t="n"/>
      <c r="E41" s="4" t="n"/>
    </row>
    <row r="42" hidden="1" ht="15" customHeight="1">
      <c r="A42" s="72" t="inlineStr">
        <is>
          <t>Valeur régénération</t>
        </is>
      </c>
      <c r="B42" s="120" t="inlineStr">
        <is>
          <t>v_resineux_rege_1</t>
        </is>
      </c>
      <c r="C42" s="74" t="n"/>
      <c r="D42" s="74" t="n"/>
      <c r="E42" s="7" t="n"/>
    </row>
    <row r="43" hidden="1" ht="15" customHeight="1">
      <c r="A43" s="50" t="inlineStr">
        <is>
          <t>BOIS D'ŒUVRE RESINEUX</t>
        </is>
      </c>
      <c r="B43" s="49" t="n"/>
      <c r="C43" s="49" t="n"/>
      <c r="D43" s="119">
        <f>IFERROR(B49*B45,0)+IF(ISNUMBER(B50),B50,0)</f>
        <v/>
      </c>
      <c r="E43" s="52" t="n"/>
    </row>
    <row r="44" hidden="1" ht="15" customHeight="1">
      <c r="A44" s="8" t="inlineStr">
        <is>
          <t>nom_resineux_2</t>
        </is>
      </c>
      <c r="B44" s="4" t="n"/>
      <c r="C44" s="4" t="n"/>
      <c r="D44" s="4" t="n"/>
      <c r="E44" s="4" t="n"/>
    </row>
    <row r="45" hidden="1" ht="15" customHeight="1">
      <c r="A45" s="4" t="inlineStr">
        <is>
          <t>Surface</t>
        </is>
      </c>
      <c r="B45" s="41" t="inlineStr">
        <is>
          <t>s_resineux_2</t>
        </is>
      </c>
      <c r="C45" s="4" t="inlineStr">
        <is>
          <t>ha</t>
        </is>
      </c>
      <c r="D45" s="4" t="n"/>
      <c r="E45" s="4" t="n"/>
    </row>
    <row r="46" hidden="1" ht="17.1" customHeight="1">
      <c r="A46" s="4" t="inlineStr">
        <is>
          <t>Volume/hectare</t>
        </is>
      </c>
      <c r="B46" s="41" t="inlineStr">
        <is>
          <t>vha_resineux_2</t>
        </is>
      </c>
      <c r="C46" s="4" t="inlineStr">
        <is>
          <t>m3/ha</t>
        </is>
      </c>
      <c r="D46" s="4" t="n"/>
      <c r="E46" s="4" t="n"/>
    </row>
    <row r="47" hidden="1" ht="17.1" customHeight="1">
      <c r="A47" s="4" t="inlineStr">
        <is>
          <t>Volume moyen</t>
        </is>
      </c>
      <c r="B47" s="41" t="inlineStr">
        <is>
          <t>vmoy_resineux_2</t>
        </is>
      </c>
      <c r="C47" s="4" t="inlineStr">
        <is>
          <t>m3</t>
        </is>
      </c>
      <c r="D47" s="4" t="n"/>
      <c r="E47" s="4" t="n"/>
    </row>
    <row r="48" hidden="1" ht="17.1" customHeight="1">
      <c r="A48" s="4" t="inlineStr">
        <is>
          <t>Prix moyen du bois</t>
        </is>
      </c>
      <c r="B48" s="117" t="inlineStr">
        <is>
          <t>pu_resineux_2</t>
        </is>
      </c>
      <c r="C48" s="4" t="inlineStr">
        <is>
          <t>/m3</t>
        </is>
      </c>
      <c r="D48" s="4" t="n"/>
      <c r="E48" s="4" t="n"/>
    </row>
    <row r="49" hidden="1" ht="15" customHeight="1">
      <c r="A49" s="4" t="inlineStr">
        <is>
          <t>Prix moyen /ha</t>
        </is>
      </c>
      <c r="B49" s="117" t="inlineStr">
        <is>
          <t>pumoy_resineux_2</t>
        </is>
      </c>
      <c r="C49" s="4" t="inlineStr">
        <is>
          <t>/ha</t>
        </is>
      </c>
      <c r="D49" s="4" t="n"/>
      <c r="E49" s="4" t="n"/>
    </row>
    <row r="50" hidden="1" ht="15" customHeight="1">
      <c r="A50" s="72" t="inlineStr">
        <is>
          <t>Valeur régénération</t>
        </is>
      </c>
      <c r="B50" s="120" t="inlineStr">
        <is>
          <t>v_resineux_rege_2</t>
        </is>
      </c>
      <c r="C50" s="74" t="n"/>
      <c r="D50" s="74" t="n"/>
      <c r="E50" s="74" t="n"/>
    </row>
    <row r="51" hidden="1" ht="15" customHeight="1">
      <c r="A51" s="50" t="inlineStr">
        <is>
          <t>BOIS D'ŒUVRE RESINEUX</t>
        </is>
      </c>
      <c r="B51" s="49" t="n"/>
      <c r="C51" s="49" t="n"/>
      <c r="D51" s="119">
        <f>IFERROR(B57*B53,0)+IF(ISNUMBER(B58),B58,0)</f>
        <v/>
      </c>
      <c r="E51" s="52" t="n"/>
    </row>
    <row r="52" hidden="1" ht="15" customHeight="1">
      <c r="A52" s="8" t="inlineStr">
        <is>
          <t>nom_resineux_3</t>
        </is>
      </c>
      <c r="B52" s="4" t="n"/>
      <c r="C52" s="4" t="n"/>
      <c r="D52" s="4" t="n"/>
      <c r="E52" s="4" t="n"/>
    </row>
    <row r="53" hidden="1" ht="15" customHeight="1">
      <c r="A53" s="4" t="inlineStr">
        <is>
          <t>Surface</t>
        </is>
      </c>
      <c r="B53" s="41" t="inlineStr">
        <is>
          <t>s_resineux_3</t>
        </is>
      </c>
      <c r="C53" s="4" t="inlineStr">
        <is>
          <t>ha</t>
        </is>
      </c>
      <c r="D53" s="4" t="n"/>
      <c r="E53" s="4" t="n"/>
    </row>
    <row r="54" hidden="1" ht="17.1" customHeight="1">
      <c r="A54" s="4" t="inlineStr">
        <is>
          <t>Volume/hectare</t>
        </is>
      </c>
      <c r="B54" s="41" t="inlineStr">
        <is>
          <t>vha_resineux_3</t>
        </is>
      </c>
      <c r="C54" s="4" t="inlineStr">
        <is>
          <t>m3/ha</t>
        </is>
      </c>
      <c r="D54" s="4" t="n"/>
      <c r="E54" s="4" t="n"/>
    </row>
    <row r="55" hidden="1" ht="17.1" customHeight="1">
      <c r="A55" s="4" t="inlineStr">
        <is>
          <t>Volume moyen</t>
        </is>
      </c>
      <c r="B55" s="41" t="inlineStr">
        <is>
          <t>vmoy_resineux_3</t>
        </is>
      </c>
      <c r="C55" s="4" t="inlineStr">
        <is>
          <t>m3</t>
        </is>
      </c>
      <c r="D55" s="4" t="n"/>
      <c r="E55" s="4" t="n"/>
    </row>
    <row r="56" hidden="1" ht="17.1" customHeight="1">
      <c r="A56" s="4" t="inlineStr">
        <is>
          <t>Prix moyen du bois</t>
        </is>
      </c>
      <c r="B56" s="117" t="inlineStr">
        <is>
          <t>pu_resineux_3</t>
        </is>
      </c>
      <c r="C56" s="4" t="inlineStr">
        <is>
          <t>/m3</t>
        </is>
      </c>
      <c r="D56" s="4" t="n"/>
      <c r="E56" s="4" t="n"/>
    </row>
    <row r="57" hidden="1" ht="15" customHeight="1">
      <c r="A57" s="4" t="inlineStr">
        <is>
          <t>Prix moyen /ha</t>
        </is>
      </c>
      <c r="B57" s="117" t="inlineStr">
        <is>
          <t>pumoy_resineux_3</t>
        </is>
      </c>
      <c r="C57" s="4" t="inlineStr">
        <is>
          <t>/ha</t>
        </is>
      </c>
      <c r="D57" s="4" t="n"/>
      <c r="E57" s="4" t="n"/>
    </row>
    <row r="58" hidden="1" ht="15" customHeight="1">
      <c r="A58" s="63" t="inlineStr">
        <is>
          <t>Valeur régénération</t>
        </is>
      </c>
      <c r="B58" s="121" t="inlineStr">
        <is>
          <t>v_resineux_rege_3</t>
        </is>
      </c>
      <c r="C58" s="4" t="n"/>
      <c r="D58" s="4" t="n"/>
      <c r="E58" s="4" t="n"/>
    </row>
    <row r="59" hidden="1" ht="15" customHeight="1">
      <c r="A59" s="63" t="n"/>
      <c r="B59" s="121" t="n"/>
      <c r="C59" s="4" t="n"/>
      <c r="D59" s="4" t="n"/>
      <c r="E59" s="4" t="n"/>
    </row>
    <row r="60" hidden="1" ht="15" customHeight="1">
      <c r="A60" s="67" t="inlineStr">
        <is>
          <t>VALEUR DE CONSOMMATION PAR INVENTAIRE EN PLEIN</t>
        </is>
      </c>
      <c r="B60" s="67" t="n"/>
      <c r="C60" s="67" t="n"/>
      <c r="D60" s="114">
        <f>IFERROR(B67*B63,0)+IF(ISNUMBER(B68),B68,0)</f>
        <v/>
      </c>
      <c r="E60" s="67" t="n"/>
    </row>
    <row r="61" hidden="1" ht="15" customHeight="1">
      <c r="A61" s="3" t="n"/>
      <c r="B61" s="4" t="n"/>
      <c r="C61" s="4" t="n"/>
      <c r="D61" s="115" t="n"/>
      <c r="E61" s="5" t="n"/>
    </row>
    <row r="62" hidden="1" ht="15" customHeight="1">
      <c r="A62" s="8" t="inlineStr">
        <is>
          <t>nom_invpap_1</t>
        </is>
      </c>
      <c r="B62" s="4" t="n"/>
      <c r="C62" s="4" t="n"/>
      <c r="D62" s="4" t="n"/>
      <c r="E62" s="4" t="n"/>
    </row>
    <row r="63" hidden="1" ht="15" customHeight="1">
      <c r="A63" s="4" t="inlineStr">
        <is>
          <t>Surface</t>
        </is>
      </c>
      <c r="B63" s="95" t="inlineStr">
        <is>
          <t>s_invpap_1</t>
        </is>
      </c>
      <c r="C63" s="4" t="inlineStr">
        <is>
          <t>ha</t>
        </is>
      </c>
      <c r="D63" s="4" t="n"/>
      <c r="E63" s="4" t="n"/>
    </row>
    <row r="64" hidden="1" ht="17.1" customHeight="1">
      <c r="A64" s="4" t="inlineStr">
        <is>
          <t>Volume/hectare</t>
        </is>
      </c>
      <c r="B64" s="95" t="inlineStr">
        <is>
          <t>vha_invpap_1</t>
        </is>
      </c>
      <c r="C64" s="4" t="inlineStr">
        <is>
          <t>m3/ha</t>
        </is>
      </c>
      <c r="D64" s="4" t="n"/>
      <c r="E64" s="4" t="n"/>
    </row>
    <row r="65" hidden="1" ht="17.1" customHeight="1">
      <c r="A65" s="4" t="inlineStr">
        <is>
          <t>Volume moyen</t>
        </is>
      </c>
      <c r="B65" s="95" t="inlineStr">
        <is>
          <t>vmoy_invpap_1</t>
        </is>
      </c>
      <c r="C65" s="4" t="inlineStr">
        <is>
          <t>m3</t>
        </is>
      </c>
      <c r="D65" s="4" t="n"/>
      <c r="E65" s="4" t="n"/>
    </row>
    <row r="66" hidden="1" ht="17.1" customHeight="1">
      <c r="A66" s="4" t="inlineStr">
        <is>
          <t>Prix moyen du bois</t>
        </is>
      </c>
      <c r="B66" s="122" t="inlineStr">
        <is>
          <t>pu_invpap_1</t>
        </is>
      </c>
      <c r="C66" s="4" t="inlineStr">
        <is>
          <t>/m3</t>
        </is>
      </c>
      <c r="D66" s="4" t="n"/>
      <c r="E66" s="4" t="n"/>
      <c r="H66" s="98" t="n"/>
    </row>
    <row r="67" hidden="1" ht="15" customHeight="1">
      <c r="A67" s="4" t="inlineStr">
        <is>
          <t>Prix moyen /ha</t>
        </is>
      </c>
      <c r="B67" s="122" t="inlineStr">
        <is>
          <t>pumoy_invpap_1</t>
        </is>
      </c>
      <c r="C67" s="4" t="inlineStr">
        <is>
          <t>/ha</t>
        </is>
      </c>
      <c r="D67" s="4" t="n"/>
      <c r="E67" s="4" t="n"/>
    </row>
    <row r="68" hidden="1" ht="15" customHeight="1">
      <c r="A68" s="63" t="inlineStr">
        <is>
          <t>Valeur régénération</t>
        </is>
      </c>
      <c r="B68" s="122" t="inlineStr">
        <is>
          <t>v_invpap_1</t>
        </is>
      </c>
      <c r="C68" s="4" t="n"/>
      <c r="D68" s="4" t="n"/>
      <c r="E68" s="4" t="n"/>
    </row>
    <row r="69" hidden="1" ht="15" customHeight="1">
      <c r="A69" s="63" t="n"/>
      <c r="B69" s="122" t="n"/>
      <c r="C69" s="4" t="n"/>
      <c r="D69" s="4" t="n"/>
      <c r="E69" s="4" t="n"/>
    </row>
    <row r="70" ht="15" customHeight="1">
      <c r="A70" s="67" t="inlineStr">
        <is>
          <t>BOIS D'INDUSTRIE (taillis et houppiers)</t>
        </is>
      </c>
      <c r="B70" s="67" t="n"/>
      <c r="C70" s="67" t="n"/>
      <c r="D70" s="114">
        <f>IFERROR(B73*B72,0)</f>
        <v/>
      </c>
      <c r="E70" s="67" t="n"/>
    </row>
    <row r="71" ht="15" customHeight="1">
      <c r="A71" s="4" t="inlineStr">
        <is>
          <t>Volume/hectare</t>
        </is>
      </c>
      <c r="B71" s="41">
        <f>IFERROR(v_bi/SUM(s_feuillu_1,s_feuillu_2,s_feuillu_3,s_invpap_1),0)</f>
        <v/>
      </c>
      <c r="C71" s="4" t="inlineStr">
        <is>
          <t>stères/ha</t>
        </is>
      </c>
      <c r="D71" s="4" t="n"/>
      <c r="E71" s="4" t="n"/>
    </row>
    <row r="72" ht="15" customHeight="1">
      <c r="A72" s="4" t="inlineStr">
        <is>
          <t>Volume total</t>
        </is>
      </c>
      <c r="B72" s="111" t="n">
        <v>17454.5015</v>
      </c>
      <c r="C72" s="4" t="inlineStr">
        <is>
          <t>stères</t>
        </is>
      </c>
      <c r="D72" s="4" t="n"/>
      <c r="E72" s="4" t="n"/>
    </row>
    <row r="73" ht="15" customHeight="1">
      <c r="A73" s="4" t="inlineStr">
        <is>
          <t>Prix moyen du bois</t>
        </is>
      </c>
      <c r="B73" s="97" t="n">
        <v>5.487253789516704</v>
      </c>
      <c r="C73" s="4" t="inlineStr">
        <is>
          <t>/stère</t>
        </is>
      </c>
      <c r="D73" s="4" t="n"/>
      <c r="E73" s="4" t="n"/>
    </row>
    <row r="74" ht="15" customHeight="1">
      <c r="A74" s="63" t="n"/>
      <c r="B74" s="121" t="n"/>
      <c r="C74" s="4" t="n"/>
      <c r="D74" s="4" t="n"/>
      <c r="E74" s="4" t="n"/>
    </row>
    <row r="75" hidden="1" ht="15" customHeight="1">
      <c r="A75" s="67" t="inlineStr">
        <is>
          <t>VALEUR D'AVENIR</t>
        </is>
      </c>
      <c r="B75" s="67" t="n"/>
      <c r="C75" s="67" t="n"/>
      <c r="D75" s="123">
        <f>D77+IF(ISNUMBER(D89),D89,0)</f>
        <v/>
      </c>
      <c r="E75" s="67" t="n"/>
    </row>
    <row r="76" hidden="1" ht="15" customHeight="1">
      <c r="A76" s="3" t="n"/>
      <c r="B76" s="65" t="n"/>
      <c r="C76" s="65" t="n"/>
      <c r="D76" s="124" t="n"/>
      <c r="E76" s="65" t="n"/>
    </row>
    <row r="77" hidden="1" ht="15" customHeight="1">
      <c r="A77" s="3" t="inlineStr">
        <is>
          <t>PAR SCHEMA SYLVICOLE</t>
        </is>
      </c>
      <c r="B77" s="125" t="inlineStr">
        <is>
          <t>Surface (ha)</t>
        </is>
      </c>
      <c r="C77" s="126" t="inlineStr">
        <is>
          <t>Valeur</t>
        </is>
      </c>
      <c r="D77" s="124">
        <f>SUM(C78:C87)</f>
        <v/>
      </c>
      <c r="E77" s="65" t="n"/>
    </row>
    <row r="78" hidden="1" ht="15" customHeight="1">
      <c r="A78" s="66" t="inlineStr">
        <is>
          <t>nom_mature_va_1</t>
        </is>
      </c>
      <c r="B78" s="88" t="inlineStr">
        <is>
          <t>s_mature_va_1</t>
        </is>
      </c>
      <c r="C78" s="127" t="inlineStr">
        <is>
          <t>valeur_mature_va_1</t>
        </is>
      </c>
      <c r="D78" s="128">
        <f>C78/B78</f>
        <v/>
      </c>
      <c r="E78" s="65" t="n"/>
    </row>
    <row r="79" hidden="1" ht="15" customHeight="1">
      <c r="A79" s="66" t="inlineStr">
        <is>
          <t>nom_mature_va_2</t>
        </is>
      </c>
      <c r="B79" s="88" t="inlineStr">
        <is>
          <t>s_mature_va_2</t>
        </is>
      </c>
      <c r="C79" s="127" t="inlineStr">
        <is>
          <t>valeur_mature_va_2</t>
        </is>
      </c>
      <c r="D79" s="128">
        <f>C79/B79</f>
        <v/>
      </c>
      <c r="E79" s="65" t="n"/>
    </row>
    <row r="80" hidden="1" ht="15" customHeight="1">
      <c r="A80" s="66" t="inlineStr">
        <is>
          <t>nom_mature_va_3</t>
        </is>
      </c>
      <c r="B80" s="88" t="inlineStr">
        <is>
          <t>s_mature_va_3</t>
        </is>
      </c>
      <c r="C80" s="127" t="inlineStr">
        <is>
          <t>valeur_mature_va_3</t>
        </is>
      </c>
      <c r="D80" s="128">
        <f>C80/B80</f>
        <v/>
      </c>
      <c r="E80" s="65" t="n"/>
    </row>
    <row r="81" hidden="1" ht="15" customHeight="1">
      <c r="A81" s="66" t="inlineStr">
        <is>
          <t>nom_mature_va_4</t>
        </is>
      </c>
      <c r="B81" s="88" t="inlineStr">
        <is>
          <t>s_mature_va_4</t>
        </is>
      </c>
      <c r="C81" s="127" t="inlineStr">
        <is>
          <t>valeur_mature_va_4</t>
        </is>
      </c>
      <c r="D81" s="128">
        <f>C81/B81</f>
        <v/>
      </c>
      <c r="E81" s="65" t="n"/>
    </row>
    <row r="82" hidden="1" ht="15" customHeight="1">
      <c r="A82" s="66" t="inlineStr">
        <is>
          <t>nom_mature_va_5</t>
        </is>
      </c>
      <c r="B82" s="88" t="inlineStr">
        <is>
          <t>s_mature_va_5</t>
        </is>
      </c>
      <c r="C82" s="127" t="inlineStr">
        <is>
          <t>valeur_mature_va_5</t>
        </is>
      </c>
      <c r="D82" s="128">
        <f>C82/B82</f>
        <v/>
      </c>
      <c r="E82" s="65" t="n"/>
    </row>
    <row r="83" hidden="1" ht="15" customHeight="1">
      <c r="A83" s="66" t="inlineStr">
        <is>
          <t>nom_mature_va_6</t>
        </is>
      </c>
      <c r="B83" s="88" t="inlineStr">
        <is>
          <t>s_mature_va_6</t>
        </is>
      </c>
      <c r="C83" s="127" t="inlineStr">
        <is>
          <t>valeur_mature_va_6</t>
        </is>
      </c>
      <c r="D83" s="128">
        <f>C83/B83</f>
        <v/>
      </c>
      <c r="E83" s="65" t="n"/>
    </row>
    <row r="84" hidden="1" ht="15" customHeight="1">
      <c r="A84" s="66" t="inlineStr">
        <is>
          <t>nom_mature_va_7</t>
        </is>
      </c>
      <c r="B84" s="88" t="inlineStr">
        <is>
          <t>s_mature_va_7</t>
        </is>
      </c>
      <c r="C84" s="127" t="inlineStr">
        <is>
          <t>valeur_mature_va_7</t>
        </is>
      </c>
      <c r="D84" s="128">
        <f>C84/B84</f>
        <v/>
      </c>
      <c r="E84" s="65" t="n"/>
    </row>
    <row r="85" hidden="1" ht="15" customHeight="1">
      <c r="A85" s="66" t="inlineStr">
        <is>
          <t>nom_mature_va_8</t>
        </is>
      </c>
      <c r="B85" s="88" t="inlineStr">
        <is>
          <t>s_mature_va_8</t>
        </is>
      </c>
      <c r="C85" s="127" t="inlineStr">
        <is>
          <t>valeur_mature_va_8</t>
        </is>
      </c>
      <c r="D85" s="128">
        <f>C85/B85</f>
        <v/>
      </c>
      <c r="E85" s="65" t="n"/>
    </row>
    <row r="86" hidden="1" ht="15" customHeight="1">
      <c r="A86" s="66" t="inlineStr">
        <is>
          <t>nom_mature_va_9</t>
        </is>
      </c>
      <c r="B86" s="88" t="inlineStr">
        <is>
          <t>s_mature_va_9</t>
        </is>
      </c>
      <c r="C86" s="127" t="inlineStr">
        <is>
          <t>valeur_mature_va_9</t>
        </is>
      </c>
      <c r="D86" s="128">
        <f>C86/B86</f>
        <v/>
      </c>
      <c r="E86" s="65" t="n"/>
    </row>
    <row r="87" hidden="1" ht="15" customHeight="1">
      <c r="A87" s="66" t="inlineStr">
        <is>
          <t>nom_mature_va_10</t>
        </is>
      </c>
      <c r="B87" s="88" t="inlineStr">
        <is>
          <t>s_mature_va_10</t>
        </is>
      </c>
      <c r="C87" s="127" t="inlineStr">
        <is>
          <t>valeur_mature_va_10</t>
        </is>
      </c>
      <c r="D87" s="128">
        <f>C87/B87</f>
        <v/>
      </c>
      <c r="E87" s="1" t="n"/>
    </row>
    <row r="88" hidden="1" ht="15" customHeight="1">
      <c r="A88" s="34" t="n"/>
      <c r="B88" s="36" t="n"/>
      <c r="C88" s="129" t="n"/>
      <c r="D88" s="128" t="n"/>
      <c r="E88" s="1" t="n"/>
    </row>
    <row r="89" hidden="1" ht="15" customHeight="1">
      <c r="A89" s="3" t="inlineStr">
        <is>
          <t>VALEUR DE LA REGENERATION</t>
        </is>
      </c>
      <c r="B89" s="36" t="n"/>
      <c r="C89" s="129" t="n"/>
      <c r="D89" s="124" t="n"/>
      <c r="E89" s="1" t="n"/>
    </row>
    <row r="90" hidden="1">
      <c r="A90" s="1" t="n"/>
      <c r="B90" s="1" t="n"/>
      <c r="C90" s="1" t="n"/>
      <c r="D90" s="1" t="n"/>
      <c r="E90" s="1" t="n"/>
    </row>
    <row r="91" ht="15" customHeight="1">
      <c r="A91" s="67" t="inlineStr">
        <is>
          <t>VALEUR FORFAITAIRE</t>
        </is>
      </c>
      <c r="B91" s="67" t="n"/>
      <c r="C91" s="67" t="n"/>
      <c r="D91" s="114">
        <f>SUM(C94:C102)</f>
        <v/>
      </c>
      <c r="E91" s="67" t="n"/>
    </row>
    <row r="92" ht="15" customHeight="1">
      <c r="A92" s="71" t="n"/>
      <c r="B92" s="71" t="n"/>
      <c r="C92" s="71" t="n"/>
      <c r="D92" s="115" t="n"/>
      <c r="E92" s="71" t="n"/>
    </row>
    <row r="93" ht="15" customHeight="1">
      <c r="A93" s="3" t="n"/>
      <c r="B93" s="125" t="inlineStr">
        <is>
          <t>Surface (ha)</t>
        </is>
      </c>
      <c r="C93" s="126" t="inlineStr">
        <is>
          <t>Valeur</t>
        </is>
      </c>
      <c r="D93" s="124">
        <f>SUM(C94:C102)</f>
        <v/>
      </c>
      <c r="E93" s="4" t="n"/>
    </row>
    <row r="94" ht="15" customHeight="1">
      <c r="A94" s="48" t="inlineStr">
        <is>
          <t>5_a2</t>
        </is>
      </c>
      <c r="B94" s="41" t="n">
        <v>2.81</v>
      </c>
      <c r="C94" s="130" t="n">
        <v>2810</v>
      </c>
      <c r="D94" s="131">
        <f>C94/B94</f>
        <v/>
      </c>
      <c r="E94" s="10" t="inlineStr">
        <is>
          <t>/ha</t>
        </is>
      </c>
    </row>
    <row r="95" ht="15" customHeight="1">
      <c r="A95" s="40" t="inlineStr">
        <is>
          <t>vf</t>
        </is>
      </c>
      <c r="B95" s="41" t="n">
        <v>1.72</v>
      </c>
      <c r="C95" s="130" t="n">
        <v>1720</v>
      </c>
      <c r="D95" s="131">
        <f>C95/B95</f>
        <v/>
      </c>
      <c r="E95" s="10" t="inlineStr">
        <is>
          <t>/ha</t>
        </is>
      </c>
    </row>
    <row r="96" hidden="1" ht="15" customHeight="1">
      <c r="A96" s="40" t="inlineStr">
        <is>
          <t>ppltm_forfait_3</t>
        </is>
      </c>
      <c r="B96" s="41" t="inlineStr">
        <is>
          <t>surface_pplmt_3</t>
        </is>
      </c>
      <c r="C96" s="130" t="inlineStr">
        <is>
          <t>valeur_pplmt_3</t>
        </is>
      </c>
      <c r="D96" s="131">
        <f>C96/B96</f>
        <v/>
      </c>
      <c r="E96" s="10" t="inlineStr">
        <is>
          <t>/ha</t>
        </is>
      </c>
    </row>
    <row r="97" hidden="1" ht="15" customHeight="1">
      <c r="A97" s="40" t="inlineStr">
        <is>
          <t>ppltm_forfait_4</t>
        </is>
      </c>
      <c r="B97" s="41" t="inlineStr">
        <is>
          <t>surface_pplmt_4</t>
        </is>
      </c>
      <c r="C97" s="130" t="inlineStr">
        <is>
          <t>valeur_pplmt_4</t>
        </is>
      </c>
      <c r="D97" s="131">
        <f>C97/B97</f>
        <v/>
      </c>
      <c r="E97" s="10" t="inlineStr">
        <is>
          <t>/ha</t>
        </is>
      </c>
    </row>
    <row r="98" hidden="1" ht="15" customHeight="1">
      <c r="A98" s="40" t="inlineStr">
        <is>
          <t>ppltm_forfait_5</t>
        </is>
      </c>
      <c r="B98" s="41" t="inlineStr">
        <is>
          <t>surface_pplmt_5</t>
        </is>
      </c>
      <c r="C98" s="130" t="inlineStr">
        <is>
          <t>valeur_pplmt_5</t>
        </is>
      </c>
      <c r="D98" s="131">
        <f>C98/B98</f>
        <v/>
      </c>
      <c r="E98" s="10" t="inlineStr">
        <is>
          <t>/ha</t>
        </is>
      </c>
    </row>
    <row r="99" hidden="1" ht="15" customHeight="1">
      <c r="A99" s="40" t="inlineStr">
        <is>
          <t>ppltm_forfait_6</t>
        </is>
      </c>
      <c r="B99" s="41" t="inlineStr">
        <is>
          <t>surface_pplmt_6</t>
        </is>
      </c>
      <c r="C99" s="130" t="inlineStr">
        <is>
          <t>valeur_pplmt_6</t>
        </is>
      </c>
      <c r="D99" s="131">
        <f>C99/B99</f>
        <v/>
      </c>
      <c r="E99" s="10" t="inlineStr">
        <is>
          <t>/ha</t>
        </is>
      </c>
    </row>
    <row r="100" hidden="1" ht="15" customHeight="1">
      <c r="A100" s="40" t="inlineStr">
        <is>
          <t>ppltm_forfait_7</t>
        </is>
      </c>
      <c r="B100" s="41" t="inlineStr">
        <is>
          <t>surface_pplmt_7</t>
        </is>
      </c>
      <c r="C100" s="130" t="inlineStr">
        <is>
          <t>valeur_pplmt_7</t>
        </is>
      </c>
      <c r="D100" s="131">
        <f>C100/B100</f>
        <v/>
      </c>
      <c r="E100" s="10" t="inlineStr">
        <is>
          <t>/ha</t>
        </is>
      </c>
    </row>
    <row r="101" hidden="1" ht="15" customHeight="1">
      <c r="A101" s="40" t="inlineStr">
        <is>
          <t>ppltm_forfait_8</t>
        </is>
      </c>
      <c r="B101" s="41" t="inlineStr">
        <is>
          <t>surface_pplmt_8</t>
        </is>
      </c>
      <c r="C101" s="130" t="inlineStr">
        <is>
          <t>valeur_pplmt_8</t>
        </is>
      </c>
      <c r="D101" s="131">
        <f>C101/B101</f>
        <v/>
      </c>
      <c r="E101" s="10" t="inlineStr">
        <is>
          <t>/ha</t>
        </is>
      </c>
    </row>
    <row r="102" hidden="1" ht="15" customHeight="1">
      <c r="A102" s="40" t="inlineStr">
        <is>
          <t>ppltm_forfait_9</t>
        </is>
      </c>
      <c r="B102" s="41" t="inlineStr">
        <is>
          <t>surface_pplmt_9</t>
        </is>
      </c>
      <c r="C102" s="130" t="inlineStr">
        <is>
          <t>valeur_pplmt_9</t>
        </is>
      </c>
      <c r="D102" s="131">
        <f>C102/B102</f>
        <v/>
      </c>
      <c r="E102" s="10" t="inlineStr">
        <is>
          <t>/ha</t>
        </is>
      </c>
    </row>
    <row r="103" ht="15" customHeight="1">
      <c r="A103" s="75" t="n"/>
      <c r="B103" s="76" t="n"/>
      <c r="C103" s="126" t="n"/>
      <c r="D103" s="4" t="n"/>
      <c r="E103" s="77" t="n"/>
    </row>
    <row r="104" ht="15" customHeight="1">
      <c r="A104" s="67" t="inlineStr">
        <is>
          <t>DECOTE IMMOBILIERE</t>
        </is>
      </c>
      <c r="B104" s="67" t="n"/>
      <c r="C104" s="67" t="n"/>
      <c r="D104" s="114">
        <f>B105*(1-B106)</f>
        <v/>
      </c>
      <c r="E104" s="79">
        <f>D104/$B$168</f>
        <v/>
      </c>
    </row>
    <row r="105" ht="15" customHeight="1">
      <c r="A105" s="4" t="inlineStr">
        <is>
          <t>Valeur des bois</t>
        </is>
      </c>
      <c r="B105" s="132">
        <f>D91+D75+D9+D70+D60</f>
        <v/>
      </c>
      <c r="D105" s="43" t="n"/>
      <c r="E105" s="108" t="n"/>
    </row>
    <row r="106" ht="15" customHeight="1">
      <c r="A106" s="4" t="inlineStr">
        <is>
          <t>Taux de décote</t>
        </is>
      </c>
      <c r="B106" s="108" t="n">
        <v>0.15</v>
      </c>
      <c r="D106" s="4" t="n"/>
      <c r="E106" s="58" t="n"/>
    </row>
    <row r="107" ht="15" customHeight="1">
      <c r="A107" s="4" t="n"/>
      <c r="B107" s="108" t="n"/>
      <c r="C107" s="108" t="n"/>
      <c r="D107" s="4" t="n"/>
      <c r="E107" s="58" t="n"/>
    </row>
    <row r="108" ht="15" customHeight="1">
      <c r="A108" s="104" t="inlineStr">
        <is>
          <t>PEUPLEMENT IMMATURE</t>
        </is>
      </c>
    </row>
    <row r="109" ht="15" customHeight="1">
      <c r="A109" s="14" t="n"/>
      <c r="B109" s="133" t="n"/>
      <c r="C109" s="4" t="n"/>
      <c r="D109" s="13" t="n"/>
      <c r="E109" s="4" t="n"/>
    </row>
    <row r="110" ht="15" customHeight="1">
      <c r="A110" s="3" t="inlineStr">
        <is>
          <t>PAR SCHEMA SYLVICOLE</t>
        </is>
      </c>
      <c r="B110" s="125" t="inlineStr">
        <is>
          <t>Surface (ha)</t>
        </is>
      </c>
      <c r="C110" s="126" t="inlineStr">
        <is>
          <t>Valeur</t>
        </is>
      </c>
      <c r="D110" s="124">
        <f>SUM(C111:C125)</f>
        <v/>
      </c>
      <c r="E110" s="58">
        <f>D110/$B$168</f>
        <v/>
      </c>
    </row>
    <row r="111" ht="15" customHeight="1">
      <c r="A111" s="34" t="inlineStr">
        <is>
          <t>Douglas</t>
        </is>
      </c>
      <c r="B111" s="36" t="n">
        <v>0.125</v>
      </c>
      <c r="C111" s="129" t="n">
        <v>0</v>
      </c>
      <c r="D111" s="128">
        <f>C111/B111</f>
        <v/>
      </c>
      <c r="E111" s="58" t="n"/>
    </row>
    <row r="112" ht="15" customHeight="1">
      <c r="A112" s="34" t="inlineStr">
        <is>
          <t>Hêtre</t>
        </is>
      </c>
      <c r="B112" s="36" t="n">
        <v>0.125</v>
      </c>
      <c r="C112" s="129" t="n">
        <v>0</v>
      </c>
      <c r="D112" s="128">
        <f>C112/B112</f>
        <v/>
      </c>
      <c r="E112" s="58" t="n"/>
    </row>
    <row r="113" hidden="1" ht="15" customHeight="1">
      <c r="A113" s="34" t="inlineStr">
        <is>
          <t>nom_va_3</t>
        </is>
      </c>
      <c r="B113" s="36" t="inlineStr">
        <is>
          <t>s_va_3</t>
        </is>
      </c>
      <c r="C113" s="129" t="inlineStr">
        <is>
          <t>valeur_va_3</t>
        </is>
      </c>
      <c r="D113" s="128">
        <f>C113/B113</f>
        <v/>
      </c>
      <c r="E113" s="58" t="n"/>
    </row>
    <row r="114" hidden="1" ht="15" customHeight="1">
      <c r="A114" s="34" t="inlineStr">
        <is>
          <t>nom_va_4</t>
        </is>
      </c>
      <c r="B114" s="36" t="inlineStr">
        <is>
          <t>s_va_4</t>
        </is>
      </c>
      <c r="C114" s="129" t="inlineStr">
        <is>
          <t>valeur_va_4</t>
        </is>
      </c>
      <c r="D114" s="128">
        <f>C114/B114</f>
        <v/>
      </c>
      <c r="E114" s="58" t="n"/>
    </row>
    <row r="115" hidden="1" ht="15" customHeight="1">
      <c r="A115" s="34" t="inlineStr">
        <is>
          <t>nom_va_5</t>
        </is>
      </c>
      <c r="B115" s="36" t="inlineStr">
        <is>
          <t>s_va_5</t>
        </is>
      </c>
      <c r="C115" s="129" t="inlineStr">
        <is>
          <t>valeur_va_5</t>
        </is>
      </c>
      <c r="D115" s="128">
        <f>C115/B115</f>
        <v/>
      </c>
      <c r="E115" s="58" t="n"/>
    </row>
    <row r="116" hidden="1" ht="15" customHeight="1">
      <c r="A116" s="34" t="inlineStr">
        <is>
          <t>nom_va_6</t>
        </is>
      </c>
      <c r="B116" s="36" t="inlineStr">
        <is>
          <t>s_va_6</t>
        </is>
      </c>
      <c r="C116" s="129" t="inlineStr">
        <is>
          <t>valeur_va_6</t>
        </is>
      </c>
      <c r="D116" s="128">
        <f>C116/B116</f>
        <v/>
      </c>
      <c r="E116" s="58" t="n"/>
    </row>
    <row r="117" hidden="1" ht="15" customHeight="1">
      <c r="A117" s="34" t="inlineStr">
        <is>
          <t>nom_va_7</t>
        </is>
      </c>
      <c r="B117" s="36" t="inlineStr">
        <is>
          <t>s_va_7</t>
        </is>
      </c>
      <c r="C117" s="129" t="inlineStr">
        <is>
          <t>valeur_va_7</t>
        </is>
      </c>
      <c r="D117" s="128">
        <f>C117/B117</f>
        <v/>
      </c>
      <c r="E117" s="58" t="n"/>
    </row>
    <row r="118" hidden="1" ht="15" customHeight="1">
      <c r="A118" s="34" t="inlineStr">
        <is>
          <t>nom_va_8</t>
        </is>
      </c>
      <c r="B118" s="36" t="inlineStr">
        <is>
          <t>s_va_8</t>
        </is>
      </c>
      <c r="C118" s="129" t="inlineStr">
        <is>
          <t>valeur_va_8</t>
        </is>
      </c>
      <c r="D118" s="128">
        <f>C118/B118</f>
        <v/>
      </c>
      <c r="E118" s="58" t="n"/>
    </row>
    <row r="119" hidden="1" ht="15" customHeight="1">
      <c r="A119" s="34" t="inlineStr">
        <is>
          <t>nom_va_9</t>
        </is>
      </c>
      <c r="B119" s="36" t="inlineStr">
        <is>
          <t>s_va_9</t>
        </is>
      </c>
      <c r="C119" s="129" t="inlineStr">
        <is>
          <t>valeur_va_9</t>
        </is>
      </c>
      <c r="D119" s="128">
        <f>C119/B119</f>
        <v/>
      </c>
      <c r="E119" s="58" t="n"/>
    </row>
    <row r="120" hidden="1" ht="15" customHeight="1">
      <c r="A120" s="34" t="inlineStr">
        <is>
          <t>nom_va_10</t>
        </is>
      </c>
      <c r="B120" s="36" t="inlineStr">
        <is>
          <t>s_va_10</t>
        </is>
      </c>
      <c r="C120" s="129" t="inlineStr">
        <is>
          <t>valeur_va_10</t>
        </is>
      </c>
      <c r="D120" s="128">
        <f>C120/B120</f>
        <v/>
      </c>
      <c r="E120" s="58" t="n"/>
    </row>
    <row r="121" hidden="1" ht="15" customHeight="1">
      <c r="A121" s="34" t="inlineStr">
        <is>
          <t>nom_va_11</t>
        </is>
      </c>
      <c r="B121" s="36" t="inlineStr">
        <is>
          <t>s_va_11</t>
        </is>
      </c>
      <c r="C121" s="129" t="inlineStr">
        <is>
          <t>valeur_va_11</t>
        </is>
      </c>
      <c r="D121" s="128">
        <f>C121/B121</f>
        <v/>
      </c>
      <c r="E121" s="58" t="n"/>
    </row>
    <row r="122" hidden="1" ht="15" customHeight="1">
      <c r="A122" s="34" t="inlineStr">
        <is>
          <t>nom_va_12</t>
        </is>
      </c>
      <c r="B122" s="36" t="inlineStr">
        <is>
          <t>s_va_12</t>
        </is>
      </c>
      <c r="C122" s="129" t="inlineStr">
        <is>
          <t>valeur_va_12</t>
        </is>
      </c>
      <c r="D122" s="128">
        <f>C122/B122</f>
        <v/>
      </c>
      <c r="E122" s="58" t="n"/>
    </row>
    <row r="123" hidden="1" ht="15" customHeight="1">
      <c r="A123" s="34" t="inlineStr">
        <is>
          <t>nom_va_13</t>
        </is>
      </c>
      <c r="B123" s="36" t="inlineStr">
        <is>
          <t>s_va_13</t>
        </is>
      </c>
      <c r="C123" s="129" t="inlineStr">
        <is>
          <t>valeur_va_13</t>
        </is>
      </c>
      <c r="D123" s="128">
        <f>C123/B123</f>
        <v/>
      </c>
      <c r="E123" s="58" t="n"/>
    </row>
    <row r="124" hidden="1" ht="15" customHeight="1">
      <c r="A124" s="34" t="inlineStr">
        <is>
          <t>nom_va_14</t>
        </is>
      </c>
      <c r="B124" s="36" t="inlineStr">
        <is>
          <t>s_va_14</t>
        </is>
      </c>
      <c r="C124" s="129" t="inlineStr">
        <is>
          <t>valeur_va_14</t>
        </is>
      </c>
      <c r="D124" s="128">
        <f>C124/B124</f>
        <v/>
      </c>
      <c r="E124" s="58" t="n"/>
    </row>
    <row r="125" hidden="1" ht="15" customHeight="1">
      <c r="A125" s="34" t="inlineStr">
        <is>
          <t>nom_va_15</t>
        </is>
      </c>
      <c r="B125" s="36" t="inlineStr">
        <is>
          <t>s_va_15</t>
        </is>
      </c>
      <c r="C125" s="129" t="inlineStr">
        <is>
          <t>valeur_va_15</t>
        </is>
      </c>
      <c r="D125" s="128">
        <f>C125/B125</f>
        <v/>
      </c>
      <c r="E125" s="58" t="n"/>
    </row>
    <row r="126" ht="15" customHeight="1">
      <c r="A126" s="34" t="n"/>
      <c r="B126" s="36" t="n"/>
      <c r="C126" s="129" t="n"/>
      <c r="D126" s="128" t="n"/>
      <c r="E126" s="27" t="n"/>
    </row>
    <row r="127" ht="15" customHeight="1">
      <c r="A127" s="3" t="inlineStr">
        <is>
          <t>AU FORFAIT</t>
        </is>
      </c>
      <c r="B127" s="125" t="inlineStr">
        <is>
          <t>Surface (ha)</t>
        </is>
      </c>
      <c r="C127" s="126" t="inlineStr">
        <is>
          <t>Valeur</t>
        </is>
      </c>
      <c r="D127" s="124">
        <f>SUM(C128)</f>
        <v/>
      </c>
      <c r="E127" s="58">
        <f>D128/$B$168</f>
        <v/>
      </c>
    </row>
    <row r="128" ht="15" customHeight="1">
      <c r="A128" s="60" t="n"/>
      <c r="B128" s="61" t="n"/>
      <c r="C128" s="134" t="n"/>
      <c r="D128" s="128">
        <f>C128/B128</f>
        <v/>
      </c>
    </row>
    <row r="129" ht="15" customHeight="1">
      <c r="A129" s="34" t="n"/>
      <c r="B129" s="36" t="n"/>
      <c r="C129" s="129" t="n"/>
      <c r="D129" s="128" t="n"/>
      <c r="E129" s="10" t="n"/>
    </row>
    <row r="130" ht="15" customHeight="1">
      <c r="A130" s="3" t="inlineStr">
        <is>
          <t>TAILLIS PEUPLEMENTS IMMATURES</t>
        </is>
      </c>
      <c r="B130" s="84" t="n"/>
      <c r="C130" s="135" t="n"/>
      <c r="D130" s="124" t="n"/>
      <c r="E130" s="58">
        <f>D130/$B$168</f>
        <v/>
      </c>
    </row>
    <row r="131" ht="15" customHeight="1">
      <c r="A131" s="3" t="n"/>
      <c r="B131" s="84" t="n"/>
      <c r="C131" s="135" t="n"/>
      <c r="D131" s="124" t="n"/>
      <c r="E131" s="58" t="n"/>
    </row>
    <row r="132" ht="15" customHeight="1">
      <c r="A132" s="67" t="inlineStr">
        <is>
          <t>DECOTE IMMOBILIERE</t>
        </is>
      </c>
      <c r="B132" s="67" t="n"/>
      <c r="C132" s="67" t="n"/>
      <c r="D132" s="114">
        <f>B133*(1-B134)</f>
        <v/>
      </c>
      <c r="E132" s="79">
        <f>D132/$B$168</f>
        <v/>
      </c>
    </row>
    <row r="133" ht="15" customHeight="1">
      <c r="A133" s="4" t="inlineStr">
        <is>
          <t>Valeur des bois</t>
        </is>
      </c>
      <c r="B133" s="132">
        <f>D110+D127+IF(ISNUMBER(D130),D130,0)</f>
        <v/>
      </c>
      <c r="D133" s="43" t="n"/>
      <c r="E133" s="108" t="n"/>
    </row>
    <row r="134" ht="15" customHeight="1">
      <c r="A134" s="4" t="inlineStr">
        <is>
          <t>Taux de décote</t>
        </is>
      </c>
      <c r="B134" s="108" t="n">
        <v>0.15</v>
      </c>
      <c r="D134" s="4" t="n"/>
      <c r="E134" s="58" t="n"/>
    </row>
    <row r="135" ht="15" customHeight="1">
      <c r="A135" s="3" t="n"/>
      <c r="B135" s="84" t="n"/>
      <c r="C135" s="135" t="n"/>
      <c r="D135" s="124" t="n"/>
    </row>
    <row r="136" ht="15" customHeight="1">
      <c r="A136" s="104" t="inlineStr">
        <is>
          <t>AUTRES VALEURS</t>
        </is>
      </c>
    </row>
    <row r="137" ht="15" customHeight="1">
      <c r="A137" s="67" t="inlineStr">
        <is>
          <t>VALEUR DU SOL</t>
        </is>
      </c>
      <c r="B137" s="136">
        <f>surface_foret</f>
        <v/>
      </c>
      <c r="C137" s="78" t="n"/>
      <c r="D137" s="114">
        <f>vf_boisee+vf_non_boisee</f>
        <v/>
      </c>
      <c r="E137" s="79">
        <f>D137/$B$168</f>
        <v/>
      </c>
    </row>
    <row r="138" ht="15" customHeight="1">
      <c r="A138" s="137" t="inlineStr">
        <is>
          <t>Boisée</t>
        </is>
      </c>
      <c r="B138" s="138" t="n">
        <v>104.83</v>
      </c>
      <c r="C138" s="93" t="n">
        <v>109215</v>
      </c>
      <c r="D138" s="1" t="n"/>
      <c r="E138" s="128">
        <f>C138/B138</f>
        <v/>
      </c>
    </row>
    <row r="139" ht="15" customHeight="1">
      <c r="A139" s="90" t="inlineStr">
        <is>
          <t>Non Boisée (Etang, Emprise, …)</t>
        </is>
      </c>
      <c r="B139" s="138" t="n">
        <v>0.73</v>
      </c>
      <c r="C139" s="93" t="n">
        <v>730</v>
      </c>
      <c r="D139" s="1" t="n"/>
      <c r="E139" s="128">
        <f>C139/B139</f>
        <v/>
      </c>
    </row>
    <row r="140" ht="15" customHeight="1">
      <c r="A140" s="80" t="n"/>
      <c r="B140" s="139" t="n"/>
      <c r="C140" s="4" t="n"/>
      <c r="D140" s="140" t="n"/>
      <c r="E140" s="4" t="n"/>
    </row>
    <row r="141" ht="15" customHeight="1">
      <c r="A141" s="67" t="inlineStr">
        <is>
          <t>CAPITAL LOCATIF</t>
        </is>
      </c>
      <c r="B141" s="83" t="n"/>
      <c r="C141" s="83" t="n"/>
      <c r="D141" s="123">
        <f>D143+D147+D151</f>
        <v/>
      </c>
      <c r="E141" s="79">
        <f>D141/$B$168</f>
        <v/>
      </c>
    </row>
    <row r="142" ht="15" customHeight="1">
      <c r="A142" s="71" t="n"/>
      <c r="B142" s="4" t="n"/>
      <c r="C142" s="4" t="n"/>
      <c r="D142" s="1" t="n"/>
      <c r="E142" s="4" t="n"/>
    </row>
    <row r="143" ht="15" customHeight="1">
      <c r="A143" s="8" t="inlineStr">
        <is>
          <t>Chasse</t>
        </is>
      </c>
      <c r="B143" s="4" t="n"/>
      <c r="C143" s="4" t="n"/>
      <c r="D143" s="124">
        <f>IFERROR(B146*(B144/(B145/100)),0)</f>
        <v/>
      </c>
      <c r="E143" s="58" t="n"/>
    </row>
    <row r="144" ht="15" customHeight="1">
      <c r="A144" s="28" t="inlineStr">
        <is>
          <t>prix de location à l'hectare</t>
        </is>
      </c>
      <c r="B144" s="141" t="n">
        <v>9.25</v>
      </c>
      <c r="C144" s="26" t="inlineStr">
        <is>
          <t>/ha</t>
        </is>
      </c>
      <c r="D144" s="13" t="n"/>
      <c r="E144" s="4" t="n"/>
    </row>
    <row r="145" ht="15" customHeight="1">
      <c r="A145" s="14" t="inlineStr">
        <is>
          <t>taux d'actualisation</t>
        </is>
      </c>
      <c r="B145" s="31" t="n">
        <v>0</v>
      </c>
      <c r="C145" s="26" t="inlineStr">
        <is>
          <t>%</t>
        </is>
      </c>
      <c r="D145" s="13" t="n"/>
    </row>
    <row r="146" ht="15" customHeight="1">
      <c r="A146" s="14" t="inlineStr">
        <is>
          <t>surface</t>
        </is>
      </c>
      <c r="B146" s="30" t="n">
        <v>108.05</v>
      </c>
      <c r="C146" s="4" t="inlineStr">
        <is>
          <t>ha</t>
        </is>
      </c>
      <c r="D146" s="13" t="n"/>
      <c r="E146" s="27" t="n"/>
    </row>
    <row r="147" hidden="1" ht="15" customHeight="1">
      <c r="A147" s="8" t="inlineStr">
        <is>
          <t>nom_cl_2</t>
        </is>
      </c>
      <c r="B147" s="4" t="n"/>
      <c r="C147" s="4" t="n"/>
      <c r="D147" s="124">
        <f>IFERROR(B150*(B148/(B149/100)),0)</f>
        <v/>
      </c>
      <c r="E147" s="58" t="n"/>
    </row>
    <row r="148" hidden="1" ht="15" customHeight="1">
      <c r="A148" s="28" t="inlineStr">
        <is>
          <t>prix de location à l'hectare</t>
        </is>
      </c>
      <c r="B148" s="141" t="inlineStr">
        <is>
          <t>pu_cl_2</t>
        </is>
      </c>
      <c r="C148" s="26" t="inlineStr">
        <is>
          <t>/ha</t>
        </is>
      </c>
      <c r="D148" s="13" t="n"/>
      <c r="E148" s="4" t="n"/>
    </row>
    <row r="149" hidden="1" ht="15" customHeight="1">
      <c r="A149" s="14" t="inlineStr">
        <is>
          <t>taux d'actualisation</t>
        </is>
      </c>
      <c r="B149" s="31" t="inlineStr">
        <is>
          <t>tx_actu_cl_2</t>
        </is>
      </c>
      <c r="C149" s="26" t="inlineStr">
        <is>
          <t>%</t>
        </is>
      </c>
      <c r="D149" s="13" t="n"/>
    </row>
    <row r="150" hidden="1" ht="15" customHeight="1">
      <c r="A150" s="14" t="inlineStr">
        <is>
          <t>surface</t>
        </is>
      </c>
      <c r="B150" s="30" t="inlineStr">
        <is>
          <t>s_cl_2</t>
        </is>
      </c>
      <c r="C150" s="4" t="inlineStr">
        <is>
          <t>ha</t>
        </is>
      </c>
      <c r="D150" s="13" t="n"/>
      <c r="E150" s="27" t="n"/>
    </row>
    <row r="151" hidden="1" ht="15" customHeight="1">
      <c r="A151" s="8" t="inlineStr">
        <is>
          <t>nom_cl_3</t>
        </is>
      </c>
      <c r="B151" s="4" t="n"/>
      <c r="C151" s="4" t="n"/>
      <c r="D151" s="124">
        <f>IFERROR(B154*(B152/(B153/100)),0)</f>
        <v/>
      </c>
      <c r="E151" s="58" t="n"/>
    </row>
    <row r="152" hidden="1" ht="15" customHeight="1">
      <c r="A152" s="28" t="inlineStr">
        <is>
          <t>prix de location à l'hectare</t>
        </is>
      </c>
      <c r="B152" s="141" t="inlineStr">
        <is>
          <t>pu_cl_3</t>
        </is>
      </c>
      <c r="C152" s="26" t="inlineStr">
        <is>
          <t>/ha</t>
        </is>
      </c>
      <c r="D152" s="13" t="n"/>
      <c r="E152" s="4" t="n"/>
    </row>
    <row r="153" hidden="1" ht="15" customHeight="1">
      <c r="A153" s="14" t="inlineStr">
        <is>
          <t>taux d'actualisation</t>
        </is>
      </c>
      <c r="B153" s="31" t="inlineStr">
        <is>
          <t>tx_actu_cl_3</t>
        </is>
      </c>
      <c r="C153" s="26" t="inlineStr">
        <is>
          <t>%</t>
        </is>
      </c>
      <c r="D153" s="13" t="n"/>
    </row>
    <row r="154" hidden="1" ht="15" customHeight="1">
      <c r="A154" s="14" t="inlineStr">
        <is>
          <t>surface</t>
        </is>
      </c>
      <c r="B154" s="30" t="inlineStr">
        <is>
          <t>s_cl_3</t>
        </is>
      </c>
      <c r="C154" s="4" t="inlineStr">
        <is>
          <t>ha</t>
        </is>
      </c>
      <c r="D154" s="13" t="n"/>
      <c r="E154" s="27" t="n"/>
    </row>
    <row r="155" ht="15" customHeight="1">
      <c r="A155" s="14" t="n"/>
      <c r="B155" s="133" t="n"/>
      <c r="C155" s="4" t="n"/>
      <c r="D155" s="13" t="n"/>
    </row>
    <row r="156" ht="15" customHeight="1">
      <c r="A156" s="67" t="inlineStr">
        <is>
          <t>ELEMENTS FIXES</t>
        </is>
      </c>
      <c r="B156" s="142" t="inlineStr">
        <is>
          <t>Valeur</t>
        </is>
      </c>
      <c r="C156" s="87" t="n"/>
      <c r="D156" s="123">
        <f>SUM(B157:B165)</f>
        <v/>
      </c>
      <c r="E156" s="79">
        <f>D156/$B$168</f>
        <v/>
      </c>
    </row>
    <row r="157" hidden="1" ht="15" customHeight="1">
      <c r="A157" s="34" t="inlineStr">
        <is>
          <t>Maison</t>
        </is>
      </c>
      <c r="B157" s="129" t="n">
        <v>100000</v>
      </c>
      <c r="C157" s="33" t="n"/>
      <c r="D157" s="33" t="n"/>
      <c r="E157" s="33" t="n"/>
    </row>
    <row r="158" hidden="1" ht="15" customHeight="1">
      <c r="A158" s="37" t="inlineStr">
        <is>
          <t>nom_ef_2</t>
        </is>
      </c>
      <c r="B158" s="129" t="inlineStr">
        <is>
          <t>valeur_ef_2</t>
        </is>
      </c>
      <c r="C158" s="33" t="n"/>
      <c r="D158" s="33" t="n"/>
      <c r="E158" s="33" t="n"/>
    </row>
    <row r="159" hidden="1" ht="15" customHeight="1">
      <c r="A159" s="34" t="inlineStr">
        <is>
          <t>nom_ef_3</t>
        </is>
      </c>
      <c r="B159" s="129" t="inlineStr">
        <is>
          <t>valeur_ef_3</t>
        </is>
      </c>
      <c r="C159" s="32" t="n"/>
      <c r="D159" s="32" t="n"/>
      <c r="E159" s="32" t="n"/>
    </row>
    <row r="160" hidden="1" ht="15" customHeight="1">
      <c r="A160" s="34" t="inlineStr">
        <is>
          <t>nom_ef_4</t>
        </is>
      </c>
      <c r="B160" s="129" t="inlineStr">
        <is>
          <t>valeur_ef_4</t>
        </is>
      </c>
      <c r="C160" s="33" t="n"/>
      <c r="D160" s="33" t="n"/>
      <c r="E160" s="33" t="n"/>
    </row>
    <row r="161" hidden="1" ht="15" customHeight="1">
      <c r="A161" s="34" t="inlineStr">
        <is>
          <t>nom_ef_5</t>
        </is>
      </c>
      <c r="B161" s="129" t="inlineStr">
        <is>
          <t>valeur_ef_5</t>
        </is>
      </c>
      <c r="C161" s="33" t="n"/>
      <c r="D161" s="33" t="n"/>
      <c r="E161" s="33" t="n"/>
    </row>
    <row r="162" hidden="1" ht="15" customHeight="1">
      <c r="A162" s="34" t="inlineStr">
        <is>
          <t>nom_ef_6</t>
        </is>
      </c>
      <c r="B162" s="129" t="inlineStr">
        <is>
          <t>valeur_ef_6</t>
        </is>
      </c>
      <c r="C162" s="32" t="n"/>
      <c r="D162" s="32" t="n"/>
      <c r="E162" s="32" t="n"/>
    </row>
    <row r="163" hidden="1" ht="15" customHeight="1">
      <c r="A163" s="34" t="inlineStr">
        <is>
          <t>nom_ef_7</t>
        </is>
      </c>
      <c r="B163" s="129" t="inlineStr">
        <is>
          <t>valeur_ef_7</t>
        </is>
      </c>
      <c r="C163" s="33" t="n"/>
      <c r="D163" s="33" t="n"/>
      <c r="E163" s="33" t="n"/>
    </row>
    <row r="164" hidden="1" ht="15" customHeight="1">
      <c r="A164" s="34" t="inlineStr">
        <is>
          <t>nom_ef_8</t>
        </is>
      </c>
      <c r="B164" s="129" t="inlineStr">
        <is>
          <t>valeur_ef_8</t>
        </is>
      </c>
      <c r="C164" s="33" t="n"/>
      <c r="D164" s="33" t="n"/>
      <c r="E164" s="33" t="n"/>
    </row>
    <row r="165" hidden="1" ht="15" customHeight="1">
      <c r="A165" s="34" t="inlineStr">
        <is>
          <t>nom_ef_9</t>
        </is>
      </c>
      <c r="B165" s="129" t="inlineStr">
        <is>
          <t>valeur_ef_9</t>
        </is>
      </c>
      <c r="C165" s="32" t="n"/>
      <c r="D165" s="32" t="n"/>
      <c r="E165" s="27" t="n"/>
    </row>
    <row r="166" ht="15" customHeight="1">
      <c r="A166" s="34" t="n"/>
      <c r="B166" s="129" t="n"/>
      <c r="C166" s="4" t="n"/>
      <c r="D166" s="4" t="n"/>
      <c r="E166" s="4" t="n"/>
    </row>
    <row r="167" ht="15" customHeight="1">
      <c r="A167" s="104" t="inlineStr">
        <is>
          <t>VALEUR VENALE</t>
        </is>
      </c>
    </row>
    <row r="168" ht="15" customHeight="1">
      <c r="A168" s="15" t="inlineStr">
        <is>
          <t>Valeur technique</t>
        </is>
      </c>
      <c r="B168" s="143">
        <f>D104+D137+D141+D132+D156</f>
        <v/>
      </c>
      <c r="C168" s="5" t="n"/>
      <c r="D168" s="144" t="n"/>
      <c r="E168" s="17" t="n"/>
    </row>
    <row r="169" ht="15" customHeight="1">
      <c r="A169" s="18" t="inlineStr">
        <is>
          <t>plus value de marché</t>
        </is>
      </c>
      <c r="B169" s="19" t="n">
        <v>0.15</v>
      </c>
      <c r="C169" s="20" t="n"/>
      <c r="D169" s="20" t="n"/>
      <c r="E169" s="20" t="n"/>
    </row>
    <row r="170" ht="21.3" customHeight="1">
      <c r="A170" s="106" t="n"/>
      <c r="B170" s="109" t="inlineStr">
        <is>
          <t>Valeur vénale totale</t>
        </is>
      </c>
      <c r="C170" s="145" t="n"/>
      <c r="D170" s="146">
        <f>B168*(1+B169)</f>
        <v/>
      </c>
      <c r="E170" s="147" t="n"/>
    </row>
    <row r="171" ht="21.3" customHeight="1">
      <c r="B171" s="110" t="inlineStr">
        <is>
          <t>Valeur vénale à l'hectare</t>
        </is>
      </c>
      <c r="D171" s="148">
        <f>D170/surface_foret</f>
        <v/>
      </c>
      <c r="E171" s="149" t="n"/>
    </row>
    <row r="172" ht="15" customHeight="1">
      <c r="B172" s="57" t="n"/>
      <c r="C172" s="57" t="n"/>
      <c r="D172" s="57" t="n"/>
      <c r="E172" s="57" t="n"/>
    </row>
    <row r="173" ht="15" customHeight="1">
      <c r="A173" s="17" t="n"/>
      <c r="B173" s="17" t="n"/>
      <c r="C173" s="21" t="inlineStr">
        <is>
          <t xml:space="preserve">Fait le </t>
        </is>
      </c>
      <c r="D173" s="22">
        <f>TODAY()</f>
        <v/>
      </c>
      <c r="E173" s="17" t="n"/>
    </row>
    <row r="174" ht="15" customHeight="1">
      <c r="A174" s="4" t="n"/>
      <c r="B174" s="4" t="n"/>
      <c r="C174" s="4" t="n"/>
      <c r="D174" s="4" t="n"/>
      <c r="E174" s="4" t="n"/>
    </row>
    <row r="175" ht="15" customHeight="1">
      <c r="A175" s="99" t="n"/>
    </row>
  </sheetData>
  <mergeCells count="17">
    <mergeCell ref="B171:C171"/>
    <mergeCell ref="C6:D6"/>
    <mergeCell ref="B134:C134"/>
    <mergeCell ref="B133:C133"/>
    <mergeCell ref="A175:E175"/>
    <mergeCell ref="C5:D5"/>
    <mergeCell ref="A108:E108"/>
    <mergeCell ref="A2:A7"/>
    <mergeCell ref="A170:A172"/>
    <mergeCell ref="A1:E1"/>
    <mergeCell ref="C3:E3"/>
    <mergeCell ref="A8:E8"/>
    <mergeCell ref="B170:C170"/>
    <mergeCell ref="A167:E167"/>
    <mergeCell ref="B105:C105"/>
    <mergeCell ref="B106:C106"/>
    <mergeCell ref="A136:E136"/>
  </mergeCells>
  <printOptions horizontalCentered="1" verticalCentered="1"/>
  <pageMargins left="0.3937007874015748" right="0.3937007874015748" top="0.3937007874015748" bottom="0.3937007874015748" header="0" footer="0"/>
  <pageSetup orientation="portrait" paperSize="9" scale="41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Mickael</dc:creator>
  <dcterms:created xmlns:dcterms="http://purl.org/dc/terms/" xmlns:xsi="http://www.w3.org/2001/XMLSchema-instance" xsi:type="dcterms:W3CDTF">2022-05-05T13:44:43Z</dcterms:created>
  <dcterms:modified xmlns:dcterms="http://purl.org/dc/terms/" xmlns:xsi="http://www.w3.org/2001/XMLSchema-instance" xsi:type="dcterms:W3CDTF">2026-06-02T13:54:30Z</dcterms:modified>
  <cp:lastModifiedBy>Paul Carteron</cp:lastModifiedBy>
  <cp:lastPrinted>2025-01-16T11:05:06Z</cp:lastPrinted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0x010100B9B1455ACC5570418402D752D3CB9AD3</vt:lpwstr>
  </property>
  <property name="MediaServiceImageTags" fmtid="{D5CDD505-2E9C-101B-9397-08002B2CF9AE}" pid="3">
    <vt:lpwstr xmlns:vt="http://schemas.openxmlformats.org/officeDocument/2006/docPropsVTypes"/>
  </property>
</Properties>
</file>