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0&quot;  ha&quot;_w"/>
    <numFmt numFmtId="174" formatCode="#,##0.0&quot; m3&quot;"/>
    <numFmt numFmtId="175" formatCode="#,##0&quot;  €/m3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113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0" fontId="0" fillId="0" borderId="4" pivotButton="0" quotePrefix="0" xfId="0"/>
    <xf numFmtId="165" fontId="0" fillId="0" borderId="2" pivotButton="0" quotePrefix="0" xfId="1"/>
    <xf numFmtId="165" fontId="0" fillId="0" borderId="4" pivotButton="0" quotePrefix="0" xfId="1"/>
    <xf numFmtId="166" fontId="0" fillId="0" borderId="2" pivotButton="0" quotePrefix="0" xfId="0"/>
    <xf numFmtId="166" fontId="0" fillId="0" borderId="4" pivotButton="0" quotePrefix="0" xfId="0"/>
    <xf numFmtId="167" fontId="0" fillId="0" borderId="2" pivotButton="0" quotePrefix="0" xfId="0"/>
    <xf numFmtId="167" fontId="0" fillId="0" borderId="4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4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10" pivotButton="0" quotePrefix="0" xfId="0"/>
    <xf numFmtId="0" fontId="0" fillId="0" borderId="11" pivotButton="0" quotePrefix="0" xfId="0"/>
    <xf numFmtId="0" fontId="2" fillId="2" borderId="12" pivotButton="0" quotePrefix="0" xfId="0"/>
    <xf numFmtId="0" fontId="0" fillId="2" borderId="13" pivotButton="0" quotePrefix="0" xfId="0"/>
    <xf numFmtId="0" fontId="0" fillId="2" borderId="14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14" pivotButton="0" quotePrefix="0" xfId="0"/>
    <xf numFmtId="0" fontId="0" fillId="0" borderId="12" pivotButton="0" quotePrefix="0" xfId="0"/>
    <xf numFmtId="170" fontId="0" fillId="0" borderId="7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13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170" fontId="0" fillId="0" borderId="9" pivotButton="0" quotePrefix="0" xfId="0"/>
    <xf numFmtId="0" fontId="0" fillId="0" borderId="1" applyAlignment="1" pivotButton="0" quotePrefix="0" xfId="0">
      <alignment horizontal="center"/>
    </xf>
    <xf numFmtId="0" fontId="0" fillId="0" borderId="12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10" applyAlignment="1" pivotButton="0" quotePrefix="0" xfId="0">
      <alignment horizontal="center"/>
    </xf>
    <xf numFmtId="165" fontId="2" fillId="0" borderId="6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13" pivotButton="0" quotePrefix="0" xfId="2"/>
    <xf numFmtId="165" fontId="0" fillId="0" borderId="14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15" pivotButton="0" quotePrefix="0" xfId="0"/>
    <xf numFmtId="0" fontId="0" fillId="0" borderId="12" applyAlignment="1" pivotButton="0" quotePrefix="0" xfId="0">
      <alignment horizontal="centerContinuous"/>
    </xf>
    <xf numFmtId="0" fontId="0" fillId="0" borderId="14" applyAlignment="1" pivotButton="0" quotePrefix="0" xfId="0">
      <alignment horizontal="centerContinuous"/>
    </xf>
    <xf numFmtId="173" fontId="0" fillId="0" borderId="2" pivotButton="0" quotePrefix="0" xfId="0"/>
    <xf numFmtId="173" fontId="0" fillId="0" borderId="3" pivotButton="0" quotePrefix="0" xfId="0"/>
    <xf numFmtId="173" fontId="0" fillId="0" borderId="4" pivotButton="0" quotePrefix="0" xfId="0"/>
    <xf numFmtId="0" fontId="6" fillId="0" borderId="9" pivotButton="0" quotePrefix="0" xfId="0"/>
    <xf numFmtId="165" fontId="0" fillId="0" borderId="13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6" pivotButton="0" quotePrefix="0" xfId="0"/>
    <xf numFmtId="170" fontId="0" fillId="0" borderId="6" pivotButton="0" quotePrefix="0" xfId="0"/>
    <xf numFmtId="165" fontId="0" fillId="0" borderId="6" pivotButton="0" quotePrefix="0" xfId="0"/>
    <xf numFmtId="170" fontId="0" fillId="0" borderId="1" pivotButton="0" quotePrefix="0" xfId="1"/>
    <xf numFmtId="9" fontId="1" fillId="0" borderId="1" pivotButton="0" quotePrefix="0" xfId="2"/>
    <xf numFmtId="0" fontId="4" fillId="0" borderId="1" applyAlignment="1" pivotButton="0" quotePrefix="0" xfId="0">
      <alignment horizontal="left" vertical="center"/>
    </xf>
    <xf numFmtId="0" fontId="0" fillId="0" borderId="13" applyAlignment="1" pivotButton="0" quotePrefix="0" xfId="0">
      <alignment horizontal="left"/>
    </xf>
    <xf numFmtId="0" fontId="0" fillId="0" borderId="14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3" fontId="0" fillId="0" borderId="12" applyAlignment="1" pivotButton="0" quotePrefix="0" xfId="0">
      <alignment horizontal="left"/>
    </xf>
    <xf numFmtId="173" fontId="0" fillId="0" borderId="13" applyAlignment="1" pivotButton="0" quotePrefix="0" xfId="0">
      <alignment horizontal="left"/>
    </xf>
    <xf numFmtId="173" fontId="0" fillId="0" borderId="14" applyAlignment="1" pivotButton="0" quotePrefix="0" xfId="0">
      <alignment horizontal="left"/>
    </xf>
    <xf numFmtId="173" fontId="0" fillId="0" borderId="1" pivotButton="0" quotePrefix="0" xfId="0"/>
    <xf numFmtId="173" fontId="0" fillId="0" borderId="6" pivotButton="0" quotePrefix="0" xfId="0"/>
    <xf numFmtId="0" fontId="0" fillId="0" borderId="14" pivotButton="0" quotePrefix="0" xfId="0"/>
    <xf numFmtId="173" fontId="0" fillId="0" borderId="1" applyAlignment="1" pivotButton="0" quotePrefix="0" xfId="0">
      <alignment horizontal="left"/>
    </xf>
    <xf numFmtId="173" fontId="0" fillId="0" borderId="2" pivotButton="0" quotePrefix="0" xfId="0"/>
    <xf numFmtId="170" fontId="0" fillId="0" borderId="7" pivotButton="0" quotePrefix="0" xfId="0"/>
    <xf numFmtId="173" fontId="0" fillId="0" borderId="3" pivotButton="0" quotePrefix="0" xfId="0"/>
    <xf numFmtId="173" fontId="0" fillId="0" borderId="4" pivotButton="0" quotePrefix="0" xfId="0"/>
    <xf numFmtId="170" fontId="0" fillId="0" borderId="9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4" pivotButton="0" quotePrefix="0" xfId="0"/>
    <xf numFmtId="166" fontId="0" fillId="0" borderId="4" pivotButton="0" quotePrefix="0" xfId="0"/>
    <xf numFmtId="167" fontId="2" fillId="0" borderId="0" pivotButton="0" quotePrefix="0" xfId="0"/>
    <xf numFmtId="171" fontId="0" fillId="0" borderId="0" pivotButton="0" quotePrefix="0" xfId="0"/>
    <xf numFmtId="173" fontId="0" fillId="0" borderId="1" pivotButton="0" quotePrefix="0" xfId="0"/>
    <xf numFmtId="170" fontId="0" fillId="0" borderId="1" pivotButton="0" quotePrefix="0" xfId="1"/>
    <xf numFmtId="173" fontId="0" fillId="0" borderId="6" pivotButton="0" quotePrefix="0" xfId="0"/>
    <xf numFmtId="170" fontId="0" fillId="0" borderId="6" pivotButton="0" quotePrefix="0" xfId="0"/>
    <xf numFmtId="170" fontId="0" fillId="0" borderId="4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zoomScale="115" zoomScaleNormal="115" workbookViewId="0">
      <selection activeCell="J15" sqref="J1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81">
      <c r="A1" s="80" t="inlineStr">
        <is>
          <t>FICHE DE SYNTHESE - EXPERTISE FORESTIERE</t>
        </is>
      </c>
    </row>
    <row r="2" ht="15.6" customHeight="1">
      <c r="A2" s="65" t="inlineStr">
        <is>
          <t>Propriétaire :</t>
        </is>
      </c>
      <c r="B2" s="77" t="inlineStr">
        <is>
          <t>None None</t>
        </is>
      </c>
      <c r="C2" s="88" t="n"/>
      <c r="D2" s="65" t="inlineStr">
        <is>
          <t>Forêt :</t>
        </is>
      </c>
      <c r="E2" s="77" t="inlineStr">
        <is>
          <t>DELANS_ET_LE_VAL_DE_BITHAINE</t>
        </is>
      </c>
      <c r="F2" s="37" t="n"/>
      <c r="G2" s="88" t="n"/>
    </row>
    <row r="3" customFormat="1" s="81">
      <c r="A3" s="82" t="inlineStr">
        <is>
          <t>Année :</t>
        </is>
      </c>
      <c r="B3" s="82" t="n">
        <v>2025</v>
      </c>
      <c r="C3" s="88" t="n"/>
      <c r="D3" s="82" t="inlineStr">
        <is>
          <t>Type :</t>
        </is>
      </c>
      <c r="E3" s="82" t="inlineStr">
        <is>
          <t>Expertise</t>
        </is>
      </c>
      <c r="F3" s="37" t="n"/>
      <c r="G3" s="88" t="n"/>
    </row>
    <row r="4">
      <c r="A4" s="82" t="inlineStr">
        <is>
          <t>Dépt :</t>
        </is>
      </c>
      <c r="B4" s="82" t="inlineStr">
        <is>
          <t>70</t>
        </is>
      </c>
      <c r="C4" s="88" t="n"/>
      <c r="D4" s="82" t="inlineStr">
        <is>
          <t>Surface :</t>
        </is>
      </c>
      <c r="E4" s="89" t="n">
        <v>37.2454</v>
      </c>
      <c r="F4" s="37" t="n"/>
      <c r="G4" s="88" t="n"/>
    </row>
    <row r="5">
      <c r="A5" s="82" t="inlineStr">
        <is>
          <t xml:space="preserve">Date de valeur : </t>
        </is>
      </c>
      <c r="B5" s="82" t="inlineStr">
        <is>
          <t>06/12/2025</t>
        </is>
      </c>
      <c r="C5" s="88" t="n"/>
      <c r="D5" s="82" t="inlineStr">
        <is>
          <t>Expert :</t>
        </is>
      </c>
      <c r="E5" s="82" t="inlineStr">
        <is>
          <t>Goutorbe Benjamin</t>
        </is>
      </c>
      <c r="F5" s="37" t="n"/>
      <c r="G5" s="88" t="n"/>
    </row>
    <row r="7">
      <c r="A7" s="22" t="inlineStr">
        <is>
          <t>1. Valeur du fonds</t>
        </is>
      </c>
      <c r="B7" s="23" t="n"/>
      <c r="C7" s="23" t="n"/>
      <c r="D7" s="23" t="n"/>
      <c r="E7" s="23" t="n"/>
      <c r="F7" s="23" t="n"/>
      <c r="G7" s="32">
        <f>IFERROR(SUM(G10:G12,G15:G17,G19:G21),0)</f>
        <v/>
      </c>
    </row>
    <row r="9">
      <c r="B9" s="57" t="inlineStr">
        <is>
          <t>Libellé</t>
        </is>
      </c>
      <c r="C9" s="58" t="n"/>
      <c r="D9" s="41" t="inlineStr">
        <is>
          <t>Surface</t>
        </is>
      </c>
      <c r="F9" s="42" t="inlineStr">
        <is>
          <t>Prix unitaire</t>
        </is>
      </c>
      <c r="G9" s="41" t="inlineStr">
        <is>
          <t>Valeur totale</t>
        </is>
      </c>
    </row>
    <row r="10">
      <c r="A10" s="3" t="inlineStr">
        <is>
          <t>Sols forestiers</t>
        </is>
      </c>
      <c r="B10" s="17" t="n"/>
      <c r="C10" s="56" t="n"/>
      <c r="D10" s="90" t="n">
        <v>37.2454</v>
      </c>
      <c r="E10" s="36" t="n"/>
      <c r="F10" s="91" t="n">
        <v>3000</v>
      </c>
      <c r="G10" s="6">
        <f>IFERROR(F10*D10,0)</f>
        <v/>
      </c>
    </row>
    <row r="11">
      <c r="A11" s="4" t="inlineStr">
        <is>
          <t>Etang</t>
        </is>
      </c>
      <c r="B11" s="18" t="n"/>
      <c r="C11" s="19" t="n"/>
      <c r="D11" s="92" t="n">
        <v>0</v>
      </c>
      <c r="E11" s="36" t="n"/>
      <c r="F11" s="91" t="n">
        <v>0</v>
      </c>
      <c r="G11" s="6">
        <f>IFERROR(F11*D11,0)</f>
        <v/>
      </c>
    </row>
    <row r="12">
      <c r="A12" s="5" t="inlineStr">
        <is>
          <t>Emprises diverses</t>
        </is>
      </c>
      <c r="B12" s="62" t="inlineStr">
        <is>
          <t>(lignes électriques, etc.)</t>
        </is>
      </c>
      <c r="C12" s="21" t="n"/>
      <c r="D12" s="93" t="n">
        <v>0</v>
      </c>
      <c r="E12" s="36" t="n"/>
      <c r="F12" s="94" t="n">
        <v>0</v>
      </c>
      <c r="G12" s="6">
        <f>IFERROR(F12*D12,0)</f>
        <v/>
      </c>
    </row>
    <row r="13">
      <c r="D13" s="1" t="n"/>
      <c r="E13" s="36" t="n"/>
      <c r="F13" s="95" t="n"/>
    </row>
    <row r="14">
      <c r="A14" s="20" t="n"/>
      <c r="B14" s="57" t="inlineStr">
        <is>
          <t>Libellé</t>
        </is>
      </c>
      <c r="C14" s="58" t="n"/>
      <c r="D14" s="41" t="inlineStr">
        <is>
          <t>Surface</t>
        </is>
      </c>
      <c r="E14" s="44" t="inlineStr">
        <is>
          <t>tx cap°</t>
        </is>
      </c>
      <c r="F14" s="96" t="inlineStr">
        <is>
          <t>Loyer /ha</t>
        </is>
      </c>
      <c r="G14" s="41" t="inlineStr">
        <is>
          <t>Valeur totale</t>
        </is>
      </c>
    </row>
    <row r="15">
      <c r="A15" s="66" t="inlineStr">
        <is>
          <t>Chasse</t>
        </is>
      </c>
      <c r="B15" s="71" t="n"/>
      <c r="C15" s="71" t="n"/>
      <c r="D15" s="41" t="n">
        <v>37.2454</v>
      </c>
      <c r="E15" s="76" t="n">
        <v>0.05</v>
      </c>
      <c r="F15" s="96" t="n">
        <v>18</v>
      </c>
      <c r="G15" s="70">
        <f>IFERROR(F15*D15/(E15),0)</f>
        <v/>
      </c>
    </row>
    <row r="16" hidden="1">
      <c r="A16" s="66" t="n"/>
      <c r="B16" s="71" t="n"/>
      <c r="C16" s="71" t="n"/>
      <c r="D16" s="41" t="n"/>
      <c r="E16" s="76" t="n"/>
      <c r="F16" s="96" t="n"/>
      <c r="G16" s="70">
        <f>IFERROR(F16*D16/(E16),0)</f>
        <v/>
      </c>
    </row>
    <row r="17" hidden="1">
      <c r="A17" s="66" t="n"/>
      <c r="B17" s="71" t="n"/>
      <c r="C17" s="71" t="n"/>
      <c r="D17" s="41" t="n"/>
      <c r="E17" s="76" t="n"/>
      <c r="F17" s="96" t="n"/>
      <c r="G17" s="70">
        <f>IFERROR(F17*D17/(E17),0)</f>
        <v/>
      </c>
    </row>
    <row r="18">
      <c r="B18" s="1" t="n"/>
      <c r="C18" s="95" t="n"/>
      <c r="E18" s="54" t="n"/>
      <c r="F18" s="35" t="n"/>
      <c r="G18" s="55" t="n"/>
    </row>
    <row r="19">
      <c r="A19" s="66" t="n"/>
      <c r="B19" s="1" t="n"/>
      <c r="C19" s="95" t="n"/>
      <c r="E19" s="54" t="n"/>
      <c r="F19" s="35" t="n"/>
      <c r="G19" s="70" t="n">
        <v>0</v>
      </c>
    </row>
    <row r="20" hidden="1">
      <c r="A20" s="66" t="n"/>
      <c r="B20" s="1" t="n"/>
      <c r="C20" s="95" t="n"/>
      <c r="E20" s="54" t="n"/>
      <c r="F20" s="35" t="n"/>
      <c r="G20" s="70" t="n">
        <v>0</v>
      </c>
    </row>
    <row r="21" hidden="1">
      <c r="A21" s="66" t="n"/>
      <c r="B21" s="1" t="n"/>
      <c r="C21" s="95" t="n"/>
      <c r="E21" s="54" t="n"/>
      <c r="F21" s="35" t="n"/>
      <c r="G21" s="70" t="n">
        <v>0</v>
      </c>
    </row>
    <row r="23">
      <c r="A23" s="22" t="inlineStr">
        <is>
          <t>2. Valeur des peuplements</t>
        </is>
      </c>
      <c r="B23" s="23" t="n"/>
      <c r="C23" s="23" t="n"/>
      <c r="D23" s="23" t="n"/>
      <c r="E23" s="23" t="n"/>
      <c r="F23" s="23" t="n"/>
      <c r="G23" s="32">
        <f>IFERROR(G24+G88+G126,0)</f>
        <v/>
      </c>
    </row>
    <row r="24">
      <c r="A24" s="25" t="inlineStr">
        <is>
          <t>2.1 Peuplements en valeur de consommation</t>
        </is>
      </c>
      <c r="B24" s="26" t="n"/>
      <c r="C24" s="26" t="n"/>
      <c r="D24" s="26" t="n"/>
      <c r="E24" s="26" t="n"/>
      <c r="F24" s="26" t="n"/>
      <c r="G24" s="27">
        <f>IFERROR(G78+G84+G86,0)</f>
        <v/>
      </c>
    </row>
    <row r="26">
      <c r="A26" t="inlineStr">
        <is>
          <t>Bois d'œuvre :</t>
        </is>
      </c>
      <c r="B26" s="1" t="n">
        <v>37.2454</v>
      </c>
    </row>
    <row r="27">
      <c r="A27" s="20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31" t="inlineStr">
        <is>
          <t>Volume</t>
        </is>
      </c>
      <c r="E27" s="31" t="inlineStr">
        <is>
          <t>VU</t>
        </is>
      </c>
      <c r="F27" s="31" t="inlineStr">
        <is>
          <t>Prix unitaire</t>
        </is>
      </c>
      <c r="G27" s="31" t="inlineStr">
        <is>
          <t>Valeur totale</t>
        </is>
      </c>
    </row>
    <row r="28">
      <c r="A28" s="37" t="inlineStr">
        <is>
          <t>FORET</t>
        </is>
      </c>
      <c r="B28" s="66" t="inlineStr">
        <is>
          <t>Chêne</t>
        </is>
      </c>
      <c r="C28" s="66" t="inlineStr"/>
      <c r="D28" s="97" t="n">
        <v>2625.22</v>
      </c>
      <c r="E28" s="98" t="n">
        <v>2.120824345831011</v>
      </c>
      <c r="F28" s="99" t="n">
        <v>264.182392332833</v>
      </c>
      <c r="G28" s="70">
        <f>IFERROR(D28*F28,0)</f>
        <v/>
      </c>
    </row>
    <row r="29">
      <c r="A29" s="37" t="inlineStr">
        <is>
          <t>FORET</t>
        </is>
      </c>
      <c r="B29" s="66" t="inlineStr">
        <is>
          <t>Chêne</t>
        </is>
      </c>
      <c r="C29" s="66" t="inlineStr">
        <is>
          <t>brogneux</t>
        </is>
      </c>
      <c r="D29" s="97" t="n">
        <v>1178.1</v>
      </c>
      <c r="E29" s="98" t="n">
        <v>1.797747665262772</v>
      </c>
      <c r="F29" s="99" t="n">
        <v>199.73245055598</v>
      </c>
      <c r="G29" s="70">
        <f>IFERROR(D29*F29,0)</f>
        <v/>
      </c>
    </row>
    <row r="30">
      <c r="A30" s="37" t="inlineStr">
        <is>
          <t>FORET</t>
        </is>
      </c>
      <c r="B30" s="66" t="inlineStr">
        <is>
          <t>Chêne</t>
        </is>
      </c>
      <c r="C30" s="66" t="inlineStr">
        <is>
          <t>gélif</t>
        </is>
      </c>
      <c r="D30" s="97" t="n">
        <v>52.06</v>
      </c>
      <c r="E30" s="98" t="n">
        <v>2.144151565074135</v>
      </c>
      <c r="F30" s="99" t="n">
        <v>180</v>
      </c>
      <c r="G30" s="70">
        <f>IFERROR(D30*F30,0)</f>
        <v/>
      </c>
    </row>
    <row r="31">
      <c r="A31" s="37" t="inlineStr">
        <is>
          <t>FORET</t>
        </is>
      </c>
      <c r="B31" s="66" t="inlineStr">
        <is>
          <t>Hêtre</t>
        </is>
      </c>
      <c r="C31" s="66" t="inlineStr"/>
      <c r="D31" s="97" t="n">
        <v>560.89</v>
      </c>
      <c r="E31" s="98" t="n">
        <v>2.19294678812996</v>
      </c>
      <c r="F31" s="99" t="n">
        <v>57.63955499295762</v>
      </c>
      <c r="G31" s="70">
        <f>IFERROR(D31*F31,0)</f>
        <v/>
      </c>
    </row>
    <row r="32">
      <c r="A32" s="37" t="inlineStr">
        <is>
          <t>FORET</t>
        </is>
      </c>
      <c r="B32" s="66" t="inlineStr">
        <is>
          <t>Hêtre</t>
        </is>
      </c>
      <c r="C32" s="66" t="inlineStr">
        <is>
          <t>branchu</t>
        </is>
      </c>
      <c r="D32" s="97" t="n">
        <v>117.96</v>
      </c>
      <c r="E32" s="98" t="n">
        <v>2.459549624687239</v>
      </c>
      <c r="F32" s="99" t="n">
        <v>47.29484571041031</v>
      </c>
      <c r="G32" s="70">
        <f>IFERROR(D32*F32,0)</f>
        <v/>
      </c>
    </row>
    <row r="33">
      <c r="A33" s="37" t="inlineStr">
        <is>
          <t>FORET</t>
        </is>
      </c>
      <c r="B33" s="66" t="inlineStr">
        <is>
          <t>Erable sycomore</t>
        </is>
      </c>
      <c r="C33" s="66" t="inlineStr"/>
      <c r="D33" s="97" t="n">
        <v>53.1</v>
      </c>
      <c r="E33" s="98" t="n">
        <v>1.660412757973734</v>
      </c>
      <c r="F33" s="99" t="n">
        <v>170</v>
      </c>
      <c r="G33" s="70">
        <f>IFERROR(D33*F33,0)</f>
        <v/>
      </c>
    </row>
    <row r="34" hidden="1">
      <c r="A34" s="37" t="n"/>
      <c r="B34" s="66" t="n"/>
      <c r="C34" s="66" t="n"/>
      <c r="D34" s="97" t="n"/>
      <c r="E34" s="98" t="n"/>
      <c r="F34" s="99" t="n"/>
      <c r="G34" s="70">
        <f>IFERROR(D34*F34,0)</f>
        <v/>
      </c>
    </row>
    <row r="35" hidden="1">
      <c r="A35" s="37" t="n"/>
      <c r="B35" s="66" t="n"/>
      <c r="C35" s="66" t="n"/>
      <c r="D35" s="97" t="n"/>
      <c r="E35" s="98" t="n"/>
      <c r="F35" s="99" t="n"/>
      <c r="G35" s="70">
        <f>IFERROR(D35*F35,0)</f>
        <v/>
      </c>
    </row>
    <row r="36" hidden="1">
      <c r="A36" s="37" t="n"/>
      <c r="B36" s="66" t="n"/>
      <c r="C36" s="66" t="n"/>
      <c r="D36" s="97" t="n"/>
      <c r="E36" s="98" t="n"/>
      <c r="F36" s="99" t="n"/>
      <c r="G36" s="70">
        <f>IFERROR(D36*F36,0)</f>
        <v/>
      </c>
    </row>
    <row r="37" hidden="1">
      <c r="A37" s="37" t="n"/>
      <c r="B37" s="66" t="n"/>
      <c r="C37" s="66" t="n"/>
      <c r="D37" s="97" t="n"/>
      <c r="E37" s="98" t="n"/>
      <c r="F37" s="99" t="n"/>
      <c r="G37" s="70">
        <f>IFERROR(D37*F37,0)</f>
        <v/>
      </c>
    </row>
    <row r="38" hidden="1">
      <c r="A38" s="37" t="n"/>
      <c r="B38" s="66" t="n"/>
      <c r="C38" s="66" t="n"/>
      <c r="D38" s="97" t="n"/>
      <c r="E38" s="98" t="n"/>
      <c r="F38" s="99" t="n"/>
      <c r="G38" s="70">
        <f>IFERROR(D38*F38,0)</f>
        <v/>
      </c>
    </row>
    <row r="39" hidden="1">
      <c r="A39" s="37" t="n"/>
      <c r="B39" s="66" t="n"/>
      <c r="C39" s="66" t="n"/>
      <c r="D39" s="97" t="n"/>
      <c r="E39" s="98" t="n"/>
      <c r="F39" s="99" t="n"/>
      <c r="G39" s="70">
        <f>IFERROR(D39*F39,0)</f>
        <v/>
      </c>
    </row>
    <row r="40" hidden="1">
      <c r="A40" s="37" t="n"/>
      <c r="B40" s="66" t="n"/>
      <c r="C40" s="66" t="n"/>
      <c r="D40" s="97" t="n"/>
      <c r="E40" s="98" t="n"/>
      <c r="F40" s="99" t="n"/>
      <c r="G40" s="70">
        <f>IFERROR(D40*F40,0)</f>
        <v/>
      </c>
    </row>
    <row r="41" hidden="1">
      <c r="A41" s="37" t="n"/>
      <c r="B41" s="66" t="n"/>
      <c r="C41" s="66" t="n"/>
      <c r="D41" s="97" t="n"/>
      <c r="E41" s="98" t="n"/>
      <c r="F41" s="99" t="n"/>
      <c r="G41" s="70">
        <f>IFERROR(D41*F41,0)</f>
        <v/>
      </c>
    </row>
    <row r="42" hidden="1">
      <c r="A42" s="37" t="n"/>
      <c r="B42" s="66" t="n"/>
      <c r="C42" s="66" t="n"/>
      <c r="D42" s="97" t="n"/>
      <c r="E42" s="98" t="n"/>
      <c r="F42" s="99" t="n"/>
      <c r="G42" s="70">
        <f>IFERROR(D42*F42,0)</f>
        <v/>
      </c>
    </row>
    <row r="43" hidden="1">
      <c r="A43" s="37" t="n"/>
      <c r="B43" s="66" t="n"/>
      <c r="C43" s="66" t="n"/>
      <c r="D43" s="97" t="n"/>
      <c r="E43" s="98" t="n"/>
      <c r="F43" s="99" t="n"/>
      <c r="G43" s="70">
        <f>IFERROR(D43*F43,0)</f>
        <v/>
      </c>
    </row>
    <row r="44" hidden="1">
      <c r="A44" s="37" t="n"/>
      <c r="B44" s="66" t="n"/>
      <c r="C44" s="66" t="n"/>
      <c r="D44" s="97" t="n"/>
      <c r="E44" s="98" t="n"/>
      <c r="F44" s="99" t="n"/>
      <c r="G44" s="70">
        <f>IFERROR(D44*F44,0)</f>
        <v/>
      </c>
    </row>
    <row r="45" hidden="1">
      <c r="A45" s="37" t="n"/>
      <c r="B45" s="66" t="n"/>
      <c r="C45" s="66" t="n"/>
      <c r="D45" s="97" t="n"/>
      <c r="E45" s="98" t="n"/>
      <c r="F45" s="99" t="n"/>
      <c r="G45" s="70">
        <f>IFERROR(D45*F45,0)</f>
        <v/>
      </c>
    </row>
    <row r="46" hidden="1">
      <c r="A46" s="37" t="n"/>
      <c r="B46" s="66" t="n"/>
      <c r="C46" s="66" t="n"/>
      <c r="D46" s="97" t="n"/>
      <c r="E46" s="98" t="n"/>
      <c r="F46" s="99" t="n"/>
      <c r="G46" s="70">
        <f>IFERROR(D46*F46,0)</f>
        <v/>
      </c>
    </row>
    <row r="47" hidden="1">
      <c r="A47" s="37" t="n"/>
      <c r="B47" s="66" t="n"/>
      <c r="C47" s="66" t="n"/>
      <c r="D47" s="97" t="n"/>
      <c r="E47" s="98" t="n"/>
      <c r="F47" s="99" t="n"/>
      <c r="G47" s="70">
        <f>IFERROR(D47*F47,0)</f>
        <v/>
      </c>
    </row>
    <row r="48" hidden="1">
      <c r="A48" s="37" t="n"/>
      <c r="B48" s="66" t="n"/>
      <c r="C48" s="66" t="n"/>
      <c r="D48" s="97" t="n"/>
      <c r="E48" s="98" t="n"/>
      <c r="F48" s="99" t="n"/>
      <c r="G48" s="70">
        <f>IFERROR(D48*F48,0)</f>
        <v/>
      </c>
    </row>
    <row r="49" hidden="1">
      <c r="A49" s="37" t="n"/>
      <c r="B49" s="66" t="n"/>
      <c r="C49" s="66" t="n"/>
      <c r="D49" s="97" t="n"/>
      <c r="E49" s="98" t="n"/>
      <c r="F49" s="99" t="n"/>
      <c r="G49" s="70">
        <f>IFERROR(D49*F49,0)</f>
        <v/>
      </c>
    </row>
    <row r="50" hidden="1">
      <c r="A50" s="37" t="n"/>
      <c r="B50" s="66" t="n"/>
      <c r="C50" s="66" t="n"/>
      <c r="D50" s="97" t="n"/>
      <c r="E50" s="98" t="n"/>
      <c r="F50" s="99" t="n"/>
      <c r="G50" s="70">
        <f>IFERROR(D50*F50,0)</f>
        <v/>
      </c>
    </row>
    <row r="51" hidden="1">
      <c r="A51" s="37" t="n"/>
      <c r="B51" s="66" t="n"/>
      <c r="C51" s="66" t="n"/>
      <c r="D51" s="97" t="n"/>
      <c r="E51" s="98" t="n"/>
      <c r="F51" s="99" t="n"/>
      <c r="G51" s="70">
        <f>IFERROR(D51*F51,0)</f>
        <v/>
      </c>
    </row>
    <row r="52" hidden="1">
      <c r="A52" s="37" t="n"/>
      <c r="B52" s="66" t="n"/>
      <c r="C52" s="66" t="n"/>
      <c r="D52" s="97" t="n"/>
      <c r="E52" s="98" t="n"/>
      <c r="F52" s="99" t="n"/>
      <c r="G52" s="70">
        <f>IFERROR(D52*F52,0)</f>
        <v/>
      </c>
    </row>
    <row r="53" hidden="1">
      <c r="A53" s="37" t="n"/>
      <c r="B53" s="66" t="n"/>
      <c r="C53" s="66" t="n"/>
      <c r="D53" s="97" t="n"/>
      <c r="E53" s="98" t="n"/>
      <c r="F53" s="99" t="n"/>
      <c r="G53" s="70">
        <f>IFERROR(D53*F53,0)</f>
        <v/>
      </c>
    </row>
    <row r="54" hidden="1">
      <c r="A54" s="37" t="n"/>
      <c r="B54" s="66" t="n"/>
      <c r="C54" s="66" t="n"/>
      <c r="D54" s="97" t="n"/>
      <c r="E54" s="98" t="n"/>
      <c r="F54" s="99" t="n"/>
      <c r="G54" s="70">
        <f>IFERROR(D54*F54,0)</f>
        <v/>
      </c>
    </row>
    <row r="55" hidden="1">
      <c r="A55" s="37" t="n"/>
      <c r="B55" s="66" t="n"/>
      <c r="C55" s="66" t="n"/>
      <c r="D55" s="97" t="n"/>
      <c r="E55" s="98" t="n"/>
      <c r="F55" s="99" t="n"/>
      <c r="G55" s="70">
        <f>IFERROR(D55*F55,0)</f>
        <v/>
      </c>
    </row>
    <row r="56" hidden="1">
      <c r="A56" s="37" t="n"/>
      <c r="B56" s="66" t="n"/>
      <c r="C56" s="66" t="n"/>
      <c r="D56" s="97" t="n"/>
      <c r="E56" s="98" t="n"/>
      <c r="F56" s="99" t="n"/>
      <c r="G56" s="70">
        <f>IFERROR(D56*F56,0)</f>
        <v/>
      </c>
    </row>
    <row r="57" hidden="1">
      <c r="A57" s="37" t="n"/>
      <c r="B57" s="66" t="n"/>
      <c r="C57" s="66" t="n"/>
      <c r="D57" s="97" t="n"/>
      <c r="E57" s="98" t="n"/>
      <c r="F57" s="99" t="n"/>
      <c r="G57" s="70">
        <f>IFERROR(D57*F57,0)</f>
        <v/>
      </c>
    </row>
    <row r="58" hidden="1">
      <c r="A58" s="37" t="n"/>
      <c r="B58" s="66" t="n"/>
      <c r="C58" s="66" t="n"/>
      <c r="D58" s="97" t="n"/>
      <c r="E58" s="98" t="n"/>
      <c r="F58" s="99" t="n"/>
      <c r="G58" s="70">
        <f>IFERROR(D58*F58,0)</f>
        <v/>
      </c>
    </row>
    <row r="59" hidden="1">
      <c r="A59" s="37" t="n"/>
      <c r="B59" s="66" t="n"/>
      <c r="C59" s="66" t="n"/>
      <c r="D59" s="97" t="n"/>
      <c r="E59" s="98" t="n"/>
      <c r="F59" s="99" t="n"/>
      <c r="G59" s="70">
        <f>IFERROR(D59*F59,0)</f>
        <v/>
      </c>
    </row>
    <row r="60" hidden="1">
      <c r="A60" s="37" t="n"/>
      <c r="B60" s="66" t="n"/>
      <c r="C60" s="66" t="n"/>
      <c r="D60" s="97" t="n"/>
      <c r="E60" s="98" t="n"/>
      <c r="F60" s="99" t="n"/>
      <c r="G60" s="70">
        <f>IFERROR(D60*F60,0)</f>
        <v/>
      </c>
    </row>
    <row r="61" hidden="1">
      <c r="A61" s="37" t="n"/>
      <c r="B61" s="66" t="n"/>
      <c r="C61" s="66" t="n"/>
      <c r="D61" s="97" t="n"/>
      <c r="E61" s="98" t="n"/>
      <c r="F61" s="99" t="n"/>
      <c r="G61" s="70">
        <f>IFERROR(D61*F61,0)</f>
        <v/>
      </c>
    </row>
    <row r="62" hidden="1">
      <c r="A62" s="37" t="n"/>
      <c r="B62" s="66" t="n"/>
      <c r="C62" s="66" t="n"/>
      <c r="D62" s="97" t="n"/>
      <c r="E62" s="98" t="n"/>
      <c r="F62" s="99" t="n"/>
      <c r="G62" s="70">
        <f>IFERROR(D62*F62,0)</f>
        <v/>
      </c>
    </row>
    <row r="63" hidden="1">
      <c r="A63" s="37" t="n"/>
      <c r="B63" s="66" t="n"/>
      <c r="C63" s="66" t="n"/>
      <c r="D63" s="97" t="n"/>
      <c r="E63" s="98" t="n"/>
      <c r="F63" s="99" t="n"/>
      <c r="G63" s="70">
        <f>IFERROR(D63*F63,0)</f>
        <v/>
      </c>
    </row>
    <row r="64" hidden="1">
      <c r="A64" s="37" t="n"/>
      <c r="B64" s="66" t="n"/>
      <c r="C64" s="66" t="n"/>
      <c r="D64" s="97" t="n"/>
      <c r="E64" s="98" t="n"/>
      <c r="F64" s="99" t="n"/>
      <c r="G64" s="70">
        <f>IFERROR(D64*F64,0)</f>
        <v/>
      </c>
    </row>
    <row r="65" hidden="1">
      <c r="A65" s="37" t="n"/>
      <c r="B65" s="66" t="n"/>
      <c r="C65" s="66" t="n"/>
      <c r="D65" s="97" t="n"/>
      <c r="E65" s="98" t="n"/>
      <c r="F65" s="99" t="n"/>
      <c r="G65" s="70">
        <f>IFERROR(D65*F65,0)</f>
        <v/>
      </c>
    </row>
    <row r="66" hidden="1">
      <c r="A66" s="37" t="n"/>
      <c r="B66" s="66" t="n"/>
      <c r="C66" s="66" t="n"/>
      <c r="D66" s="97" t="n"/>
      <c r="E66" s="98" t="n"/>
      <c r="F66" s="99" t="n"/>
      <c r="G66" s="70">
        <f>IFERROR(D66*F66,0)</f>
        <v/>
      </c>
    </row>
    <row r="67" hidden="1">
      <c r="A67" s="37" t="n"/>
      <c r="B67" s="66" t="n"/>
      <c r="C67" s="66" t="n"/>
      <c r="D67" s="97" t="n"/>
      <c r="E67" s="98" t="n"/>
      <c r="F67" s="99" t="n"/>
      <c r="G67" s="70">
        <f>IFERROR(D67*F67,0)</f>
        <v/>
      </c>
    </row>
    <row r="68" hidden="1">
      <c r="A68" s="37" t="n"/>
      <c r="B68" s="66" t="n"/>
      <c r="C68" s="66" t="n"/>
      <c r="D68" s="97" t="n"/>
      <c r="E68" s="98" t="n"/>
      <c r="F68" s="99" t="n"/>
      <c r="G68" s="70">
        <f>IFERROR(D68*F68,0)</f>
        <v/>
      </c>
    </row>
    <row r="69" hidden="1">
      <c r="A69" s="37" t="n"/>
      <c r="B69" s="66" t="n"/>
      <c r="C69" s="66" t="n"/>
      <c r="D69" s="97" t="n"/>
      <c r="E69" s="98" t="n"/>
      <c r="F69" s="99" t="n"/>
      <c r="G69" s="70">
        <f>IFERROR(D69*F69,0)</f>
        <v/>
      </c>
    </row>
    <row r="70" hidden="1">
      <c r="A70" s="37" t="n"/>
      <c r="B70" s="66" t="n"/>
      <c r="C70" s="66" t="n"/>
      <c r="D70" s="97" t="n"/>
      <c r="E70" s="98" t="n"/>
      <c r="F70" s="99" t="n"/>
      <c r="G70" s="70">
        <f>IFERROR(D70*F70,0)</f>
        <v/>
      </c>
    </row>
    <row r="71" hidden="1">
      <c r="A71" s="37" t="n"/>
      <c r="B71" s="66" t="n"/>
      <c r="C71" s="66" t="n"/>
      <c r="D71" s="97" t="n"/>
      <c r="E71" s="98" t="n"/>
      <c r="F71" s="99" t="n"/>
      <c r="G71" s="70">
        <f>IFERROR(D71*F71,0)</f>
        <v/>
      </c>
    </row>
    <row r="72" hidden="1">
      <c r="A72" s="37" t="n"/>
      <c r="B72" s="66" t="n"/>
      <c r="C72" s="66" t="n"/>
      <c r="D72" s="97" t="n"/>
      <c r="E72" s="98" t="n"/>
      <c r="F72" s="99" t="n"/>
      <c r="G72" s="70">
        <f>IFERROR(D72*F72,0)</f>
        <v/>
      </c>
    </row>
    <row r="73" hidden="1">
      <c r="A73" s="37" t="n"/>
      <c r="B73" s="66" t="n"/>
      <c r="C73" s="66" t="n"/>
      <c r="D73" s="97" t="n"/>
      <c r="E73" s="98" t="n"/>
      <c r="F73" s="99" t="n"/>
      <c r="G73" s="70">
        <f>IFERROR(D73*F73,0)</f>
        <v/>
      </c>
    </row>
    <row r="74" hidden="1">
      <c r="A74" s="37" t="n"/>
      <c r="B74" s="66" t="n"/>
      <c r="C74" s="66" t="n"/>
      <c r="D74" s="97" t="n"/>
      <c r="E74" s="98" t="n"/>
      <c r="F74" s="99" t="n"/>
      <c r="G74" s="70">
        <f>IFERROR(D74*F74,0)</f>
        <v/>
      </c>
    </row>
    <row r="75" hidden="1">
      <c r="A75" s="37" t="n"/>
      <c r="B75" s="66" t="n"/>
      <c r="C75" s="66" t="n"/>
      <c r="D75" s="97" t="n"/>
      <c r="E75" s="98" t="n"/>
      <c r="F75" s="99" t="n"/>
      <c r="G75" s="70">
        <f>IFERROR(D75*F75,0)</f>
        <v/>
      </c>
    </row>
    <row r="76" hidden="1">
      <c r="A76" s="37" t="n"/>
      <c r="B76" s="66" t="n"/>
      <c r="C76" s="66" t="n"/>
      <c r="D76" s="97" t="n"/>
      <c r="E76" s="98" t="n"/>
      <c r="F76" s="99" t="n"/>
      <c r="G76" s="70">
        <f>IFERROR(D76*F76,0)</f>
        <v/>
      </c>
    </row>
    <row r="77" hidden="1">
      <c r="A77" s="37" t="n"/>
      <c r="B77" s="66" t="n"/>
      <c r="C77" s="66" t="n"/>
      <c r="D77" s="97" t="n"/>
      <c r="E77" s="98" t="n"/>
      <c r="F77" s="99" t="n"/>
      <c r="G77" s="70">
        <f>IFERROR(D77*F77,0)</f>
        <v/>
      </c>
    </row>
    <row r="78">
      <c r="A78" t="inlineStr">
        <is>
          <t>Total bois d'œuvre :</t>
        </is>
      </c>
      <c r="D78" s="100">
        <f>IFERROR(SUM(D28:D77),0)</f>
        <v/>
      </c>
      <c r="F78" s="101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37.2454</v>
      </c>
    </row>
    <row r="81">
      <c r="D81" s="45" t="inlineStr">
        <is>
          <t>Volume</t>
        </is>
      </c>
      <c r="E81" s="31" t="n"/>
      <c r="F81" s="45" t="inlineStr">
        <is>
          <t>Prix unitaire</t>
        </is>
      </c>
      <c r="G81" s="45" t="inlineStr">
        <is>
          <t>Valeur totale</t>
        </is>
      </c>
    </row>
    <row r="82">
      <c r="C82" s="3" t="inlineStr">
        <is>
          <t>Houppiers :</t>
        </is>
      </c>
      <c r="D82" s="102" t="n">
        <v>5504.796</v>
      </c>
      <c r="F82" s="103" t="n">
        <v>7</v>
      </c>
      <c r="G82" s="6">
        <f>IFERROR(F82*D82,0)</f>
        <v/>
      </c>
    </row>
    <row r="83">
      <c r="C83" s="5" t="inlineStr">
        <is>
          <t>Taillis :</t>
        </is>
      </c>
      <c r="D83" s="104" t="n">
        <v>2128.202156</v>
      </c>
      <c r="F83" s="105" t="n">
        <v>10</v>
      </c>
      <c r="G83" s="6">
        <f>IFERROR(F83*D83,0)</f>
        <v/>
      </c>
    </row>
    <row r="84">
      <c r="A84" t="inlineStr">
        <is>
          <t>Total bois d'industrie :</t>
        </is>
      </c>
      <c r="D84" s="106">
        <f>IFERROR(SUM(D82:D83),0)</f>
        <v/>
      </c>
      <c r="F84" s="107">
        <f>+D84/SRF_BI</f>
        <v/>
      </c>
      <c r="G84" s="46">
        <f>IFERROR(SUM(G82:G83),0)</f>
        <v/>
      </c>
    </row>
    <row r="85">
      <c r="D85" s="106" t="n"/>
      <c r="F85" s="107" t="n"/>
      <c r="G85" s="2" t="n"/>
    </row>
    <row r="86">
      <c r="A86" s="33" t="inlineStr">
        <is>
          <t>Décote immobilière sur valeur de consommation</t>
        </is>
      </c>
      <c r="B86" s="37" t="n"/>
      <c r="C86" s="37" t="n"/>
      <c r="D86" s="49" t="n">
        <v>0.15</v>
      </c>
      <c r="E86" s="49" t="n"/>
      <c r="F86" s="37" t="n"/>
      <c r="G86" s="50">
        <f>IFERROR(-D86*(G78+G84),0)</f>
        <v/>
      </c>
    </row>
    <row r="88">
      <c r="A88" s="25" t="inlineStr">
        <is>
          <t>2.2 Peuplements en valeur d'avenir</t>
        </is>
      </c>
      <c r="B88" s="26" t="n"/>
      <c r="C88" s="26" t="n"/>
      <c r="D88" s="26" t="n"/>
      <c r="E88" s="26" t="n"/>
      <c r="F88" s="26" t="n"/>
      <c r="G88" s="27">
        <f>IFERROR(G122+G124,0)</f>
        <v/>
      </c>
    </row>
    <row r="90">
      <c r="B90" s="31" t="inlineStr">
        <is>
          <t>Essence</t>
        </is>
      </c>
      <c r="C90" s="31" t="inlineStr">
        <is>
          <t>Modèle</t>
        </is>
      </c>
      <c r="D90" s="31" t="inlineStr">
        <is>
          <t>Surface</t>
        </is>
      </c>
      <c r="E90" s="31" t="n"/>
      <c r="F90" s="41" t="inlineStr">
        <is>
          <t>Prix unitaire</t>
        </is>
      </c>
      <c r="G90" s="41" t="inlineStr">
        <is>
          <t>Valeur totale</t>
        </is>
      </c>
    </row>
    <row r="91">
      <c r="A91" s="66" t="inlineStr">
        <is>
          <t>Plantations résineuses</t>
        </is>
      </c>
      <c r="B91" s="66" t="n"/>
      <c r="C91" s="66" t="n"/>
      <c r="D91" s="108" t="n"/>
      <c r="F91" s="109" t="n">
        <v>0</v>
      </c>
      <c r="G91" s="70">
        <f>IFERROR(F91*D91,0)</f>
        <v/>
      </c>
    </row>
    <row r="92" hidden="1">
      <c r="A92" s="66" t="inlineStr">
        <is>
          <t>Plantations résineuses</t>
        </is>
      </c>
      <c r="B92" s="66" t="n"/>
      <c r="C92" s="66" t="n"/>
      <c r="D92" s="108" t="n"/>
      <c r="F92" s="109" t="n">
        <v>0</v>
      </c>
      <c r="G92" s="70">
        <f>IFERROR(F92*D92,0)</f>
        <v/>
      </c>
    </row>
    <row r="93" hidden="1">
      <c r="A93" s="66" t="inlineStr">
        <is>
          <t>Plantations résineuses</t>
        </is>
      </c>
      <c r="B93" s="66" t="n"/>
      <c r="C93" s="66" t="n"/>
      <c r="D93" s="108" t="n"/>
      <c r="F93" s="109" t="n">
        <v>0</v>
      </c>
      <c r="G93" s="70">
        <f>IFERROR(F93*D93,0)</f>
        <v/>
      </c>
    </row>
    <row r="94" hidden="1">
      <c r="A94" s="66" t="inlineStr">
        <is>
          <t>Plantations résineuses</t>
        </is>
      </c>
      <c r="B94" s="66" t="n"/>
      <c r="C94" s="66" t="n"/>
      <c r="D94" s="108" t="n"/>
      <c r="F94" s="109" t="n">
        <v>0</v>
      </c>
      <c r="G94" s="70">
        <f>IFERROR(F94*D94,0)</f>
        <v/>
      </c>
    </row>
    <row r="95" hidden="1">
      <c r="A95" s="66" t="inlineStr">
        <is>
          <t>Plantations résineuses</t>
        </is>
      </c>
      <c r="B95" s="66" t="n"/>
      <c r="C95" s="66" t="n"/>
      <c r="D95" s="108" t="n"/>
      <c r="F95" s="109" t="n">
        <v>0</v>
      </c>
      <c r="G95" s="70">
        <f>IFERROR(F95*D95,0)</f>
        <v/>
      </c>
    </row>
    <row r="96" hidden="1">
      <c r="A96" s="66" t="inlineStr">
        <is>
          <t>Plantations résineuses</t>
        </is>
      </c>
      <c r="B96" s="66" t="n"/>
      <c r="C96" s="66" t="n"/>
      <c r="D96" s="108" t="n"/>
      <c r="F96" s="109" t="n">
        <v>0</v>
      </c>
      <c r="G96" s="70">
        <f>IFERROR(F96*D96,0)</f>
        <v/>
      </c>
    </row>
    <row r="97" hidden="1">
      <c r="A97" s="66" t="inlineStr">
        <is>
          <t>Plantations résineuses</t>
        </is>
      </c>
      <c r="B97" s="66" t="n"/>
      <c r="C97" s="66" t="n"/>
      <c r="D97" s="108" t="n"/>
      <c r="F97" s="109" t="n">
        <v>0</v>
      </c>
      <c r="G97" s="70">
        <f>IFERROR(F97*D97,0)</f>
        <v/>
      </c>
    </row>
    <row r="98" hidden="1">
      <c r="A98" s="66" t="inlineStr">
        <is>
          <t>Plantations résineuses</t>
        </is>
      </c>
      <c r="B98" s="66" t="n"/>
      <c r="C98" s="66" t="n"/>
      <c r="D98" s="108" t="n"/>
      <c r="F98" s="109" t="n">
        <v>0</v>
      </c>
      <c r="G98" s="70">
        <f>IFERROR(F98*D98,0)</f>
        <v/>
      </c>
    </row>
    <row r="99" hidden="1">
      <c r="A99" s="66" t="inlineStr">
        <is>
          <t>Plantations résineuses</t>
        </is>
      </c>
      <c r="B99" s="66" t="n"/>
      <c r="C99" s="66" t="n"/>
      <c r="D99" s="108" t="n"/>
      <c r="F99" s="109" t="n">
        <v>0</v>
      </c>
      <c r="G99" s="70">
        <f>IFERROR(F99*D99,0)</f>
        <v/>
      </c>
    </row>
    <row r="100" hidden="1">
      <c r="A100" s="66" t="inlineStr">
        <is>
          <t>Plantations résineuses</t>
        </is>
      </c>
      <c r="B100" s="66" t="n"/>
      <c r="C100" s="66" t="n"/>
      <c r="D100" s="108" t="n"/>
      <c r="F100" s="109" t="n">
        <v>0</v>
      </c>
      <c r="G100" s="70">
        <f>IFERROR(F100*D100,0)</f>
        <v/>
      </c>
    </row>
    <row r="101">
      <c r="A101" s="66" t="inlineStr">
        <is>
          <t>Plantations feuillues</t>
        </is>
      </c>
      <c r="B101" s="66" t="n"/>
      <c r="C101" s="66" t="n"/>
      <c r="D101" s="108" t="n"/>
      <c r="F101" s="109" t="n">
        <v>0</v>
      </c>
      <c r="G101" s="70">
        <f>IFERROR(F101*D101,0)</f>
        <v/>
      </c>
    </row>
    <row r="102" hidden="1">
      <c r="A102" s="66" t="inlineStr">
        <is>
          <t>Plantations feuillues</t>
        </is>
      </c>
      <c r="B102" s="66" t="n"/>
      <c r="C102" s="66" t="n"/>
      <c r="D102" s="108" t="n"/>
      <c r="F102" s="109" t="n">
        <v>0</v>
      </c>
      <c r="G102" s="70">
        <f>IFERROR(F102*D102,0)</f>
        <v/>
      </c>
    </row>
    <row r="103" hidden="1">
      <c r="A103" s="66" t="inlineStr">
        <is>
          <t>Plantations feuillues</t>
        </is>
      </c>
      <c r="B103" s="66" t="n"/>
      <c r="C103" s="66" t="n"/>
      <c r="D103" s="108" t="n"/>
      <c r="F103" s="109" t="n">
        <v>0</v>
      </c>
      <c r="G103" s="70">
        <f>IFERROR(F103*D103,0)</f>
        <v/>
      </c>
    </row>
    <row r="104" hidden="1">
      <c r="A104" s="66" t="inlineStr">
        <is>
          <t>Plantations feuillues</t>
        </is>
      </c>
      <c r="B104" s="66" t="n"/>
      <c r="C104" s="66" t="n"/>
      <c r="D104" s="108" t="n"/>
      <c r="F104" s="109" t="n">
        <v>0</v>
      </c>
      <c r="G104" s="70">
        <f>IFERROR(F104*D104,0)</f>
        <v/>
      </c>
    </row>
    <row r="105" hidden="1">
      <c r="A105" s="66" t="inlineStr">
        <is>
          <t>Plantations feuillues</t>
        </is>
      </c>
      <c r="B105" s="66" t="n"/>
      <c r="C105" s="66" t="n"/>
      <c r="D105" s="108" t="n"/>
      <c r="F105" s="109" t="n">
        <v>0</v>
      </c>
      <c r="G105" s="70">
        <f>IFERROR(F105*D105,0)</f>
        <v/>
      </c>
    </row>
    <row r="106" hidden="1">
      <c r="A106" s="66" t="inlineStr">
        <is>
          <t>Plantations feuillues</t>
        </is>
      </c>
      <c r="B106" s="66" t="n"/>
      <c r="C106" s="66" t="n"/>
      <c r="D106" s="108" t="n"/>
      <c r="F106" s="109" t="n">
        <v>0</v>
      </c>
      <c r="G106" s="70">
        <f>IFERROR(F106*D106,0)</f>
        <v/>
      </c>
    </row>
    <row r="107" hidden="1">
      <c r="A107" s="66" t="inlineStr">
        <is>
          <t>Plantations feuillues</t>
        </is>
      </c>
      <c r="B107" s="66" t="n"/>
      <c r="C107" s="66" t="n"/>
      <c r="D107" s="108" t="n"/>
      <c r="F107" s="109" t="n">
        <v>0</v>
      </c>
      <c r="G107" s="70">
        <f>IFERROR(F107*D107,0)</f>
        <v/>
      </c>
    </row>
    <row r="108" hidden="1">
      <c r="A108" s="66" t="inlineStr">
        <is>
          <t>Plantations feuillues</t>
        </is>
      </c>
      <c r="B108" s="66" t="n"/>
      <c r="C108" s="66" t="n"/>
      <c r="D108" s="108" t="n"/>
      <c r="F108" s="109" t="n">
        <v>0</v>
      </c>
      <c r="G108" s="70">
        <f>IFERROR(F108*D108,0)</f>
        <v/>
      </c>
    </row>
    <row r="109" hidden="1">
      <c r="A109" s="66" t="inlineStr">
        <is>
          <t>Plantations feuillues</t>
        </is>
      </c>
      <c r="B109" s="66" t="n"/>
      <c r="C109" s="66" t="n"/>
      <c r="D109" s="108" t="n"/>
      <c r="F109" s="109" t="n">
        <v>0</v>
      </c>
      <c r="G109" s="70">
        <f>IFERROR(F109*D109,0)</f>
        <v/>
      </c>
    </row>
    <row r="110" hidden="1">
      <c r="A110" s="66" t="inlineStr">
        <is>
          <t>Plantations feuillues</t>
        </is>
      </c>
      <c r="B110" s="66" t="n"/>
      <c r="C110" s="66" t="n"/>
      <c r="D110" s="108" t="n"/>
      <c r="F110" s="109" t="n">
        <v>0</v>
      </c>
      <c r="G110" s="70">
        <f>IFERROR(F110*D110,0)</f>
        <v/>
      </c>
    </row>
    <row r="111">
      <c r="A111" s="66" t="inlineStr">
        <is>
          <t>Taillis</t>
        </is>
      </c>
      <c r="B111" s="66" t="n"/>
      <c r="C111" s="66" t="n"/>
      <c r="D111" s="108" t="n"/>
      <c r="F111" s="109" t="n">
        <v>0</v>
      </c>
      <c r="G111" s="70">
        <f>IFERROR(F111*D111,0)</f>
        <v/>
      </c>
    </row>
    <row r="112">
      <c r="A112" s="66" t="inlineStr">
        <is>
          <t>Autres</t>
        </is>
      </c>
      <c r="B112" s="66" t="n"/>
      <c r="C112" s="66" t="n"/>
      <c r="D112" s="108" t="n"/>
      <c r="F112" s="109" t="n">
        <v>0</v>
      </c>
      <c r="G112" s="70">
        <f>IFERROR(F112*D112,0)</f>
        <v/>
      </c>
    </row>
    <row r="113" hidden="1">
      <c r="A113" s="66" t="inlineStr">
        <is>
          <t>Autres</t>
        </is>
      </c>
      <c r="B113" s="66" t="n"/>
      <c r="C113" s="66" t="n"/>
      <c r="D113" s="108" t="n"/>
      <c r="F113" s="109" t="n">
        <v>0</v>
      </c>
      <c r="G113" s="70">
        <f>IFERROR(F113*D113,0)</f>
        <v/>
      </c>
    </row>
    <row r="114" hidden="1">
      <c r="A114" s="66" t="inlineStr">
        <is>
          <t>Autres</t>
        </is>
      </c>
      <c r="B114" s="66" t="n"/>
      <c r="C114" s="66" t="n"/>
      <c r="D114" s="108" t="n"/>
      <c r="F114" s="109" t="n">
        <v>0</v>
      </c>
      <c r="G114" s="70">
        <f>IFERROR(F114*D114,0)</f>
        <v/>
      </c>
    </row>
    <row r="115" hidden="1">
      <c r="A115" s="66" t="inlineStr">
        <is>
          <t>Autres</t>
        </is>
      </c>
      <c r="B115" s="66" t="n"/>
      <c r="C115" s="66" t="n"/>
      <c r="D115" s="108" t="n"/>
      <c r="F115" s="109" t="n">
        <v>0</v>
      </c>
      <c r="G115" s="70">
        <f>IFERROR(F115*D115,0)</f>
        <v/>
      </c>
    </row>
    <row r="116" hidden="1">
      <c r="A116" s="66" t="inlineStr">
        <is>
          <t>Autres</t>
        </is>
      </c>
      <c r="B116" s="66" t="n"/>
      <c r="C116" s="66" t="n"/>
      <c r="D116" s="108" t="n"/>
      <c r="F116" s="109" t="n">
        <v>0</v>
      </c>
      <c r="G116" s="70">
        <f>IFERROR(F116*D116,0)</f>
        <v/>
      </c>
    </row>
    <row r="117" hidden="1">
      <c r="A117" s="66" t="inlineStr">
        <is>
          <t>Autres</t>
        </is>
      </c>
      <c r="B117" s="66" t="n"/>
      <c r="C117" s="66" t="n"/>
      <c r="D117" s="108" t="n"/>
      <c r="F117" s="109" t="n">
        <v>0</v>
      </c>
      <c r="G117" s="70">
        <f>IFERROR(F117*D117,0)</f>
        <v/>
      </c>
    </row>
    <row r="118" hidden="1">
      <c r="A118" s="66" t="inlineStr">
        <is>
          <t>Autres</t>
        </is>
      </c>
      <c r="B118" s="66" t="n"/>
      <c r="C118" s="66" t="n"/>
      <c r="D118" s="108" t="n"/>
      <c r="F118" s="109" t="n">
        <v>0</v>
      </c>
      <c r="G118" s="70">
        <f>IFERROR(F118*D118,0)</f>
        <v/>
      </c>
    </row>
    <row r="119" hidden="1">
      <c r="A119" s="66" t="inlineStr">
        <is>
          <t>Autres</t>
        </is>
      </c>
      <c r="B119" s="66" t="n"/>
      <c r="C119" s="66" t="n"/>
      <c r="D119" s="108" t="n"/>
      <c r="F119" s="109" t="n">
        <v>0</v>
      </c>
      <c r="G119" s="70">
        <f>IFERROR(F119*D119,0)</f>
        <v/>
      </c>
    </row>
    <row r="120" hidden="1">
      <c r="A120" s="66" t="inlineStr">
        <is>
          <t>Autres</t>
        </is>
      </c>
      <c r="B120" s="66" t="n"/>
      <c r="C120" s="66" t="n"/>
      <c r="D120" s="108" t="n"/>
      <c r="F120" s="109" t="n">
        <v>0</v>
      </c>
      <c r="G120" s="70">
        <f>IFERROR(F120*D120,0)</f>
        <v/>
      </c>
    </row>
    <row r="121" hidden="1">
      <c r="A121" s="66" t="inlineStr">
        <is>
          <t>Autres</t>
        </is>
      </c>
      <c r="B121" s="66" t="n"/>
      <c r="C121" s="66" t="n"/>
      <c r="D121" s="108" t="n"/>
      <c r="F121" s="109" t="n">
        <v>0</v>
      </c>
      <c r="G121" s="70">
        <f>IFERROR(F121*D121,0)</f>
        <v/>
      </c>
    </row>
    <row r="122">
      <c r="A122" s="72" t="n"/>
      <c r="B122" s="72" t="n"/>
      <c r="C122" s="72" t="n"/>
      <c r="D122" s="110">
        <f>IFERROR(SUM(D91:D121),0)</f>
        <v/>
      </c>
      <c r="F122" s="111">
        <f>IFERROR(G122/D122,0)</f>
        <v/>
      </c>
      <c r="G122" s="74">
        <f>IFERROR(SUM(G91:G121),0)</f>
        <v/>
      </c>
    </row>
    <row r="123">
      <c r="D123" s="1" t="n"/>
      <c r="F123" s="95" t="n"/>
      <c r="G123" s="15" t="n"/>
    </row>
    <row r="124">
      <c r="A124" s="33" t="inlineStr">
        <is>
          <t>Décote immobilière sur valeur d'avenir</t>
        </is>
      </c>
      <c r="B124" s="37" t="n"/>
      <c r="C124" s="37" t="n"/>
      <c r="D124" s="49" t="n">
        <v>0.15</v>
      </c>
      <c r="E124" s="49" t="n"/>
      <c r="F124" s="37" t="n"/>
      <c r="G124" s="50">
        <f>IFERROR(-D124*G122,0)</f>
        <v/>
      </c>
    </row>
    <row r="125">
      <c r="D125" s="54" t="n"/>
      <c r="E125" s="54" t="n"/>
      <c r="G125" s="36" t="n"/>
    </row>
    <row r="126">
      <c r="A126" s="25" t="inlineStr">
        <is>
          <t>2.3 Peuplements en valeur forfaitaire</t>
        </is>
      </c>
      <c r="B126" s="26" t="n"/>
      <c r="C126" s="26" t="n"/>
      <c r="D126" s="26" t="n"/>
      <c r="E126" s="26" t="n"/>
      <c r="F126" s="26" t="n"/>
      <c r="G126" s="27">
        <f>IFERROR(G139+G141,0)</f>
        <v/>
      </c>
    </row>
    <row r="128">
      <c r="A128" t="inlineStr">
        <is>
          <t>Désignation</t>
        </is>
      </c>
      <c r="B128" s="31" t="inlineStr">
        <is>
          <t>Essence</t>
        </is>
      </c>
      <c r="C128" s="31" t="inlineStr">
        <is>
          <t>Type</t>
        </is>
      </c>
      <c r="D128" s="31" t="inlineStr">
        <is>
          <t>Surface</t>
        </is>
      </c>
      <c r="E128" s="31" t="n"/>
      <c r="F128" s="45" t="inlineStr">
        <is>
          <t>Prix unitaire</t>
        </is>
      </c>
      <c r="G128" s="45" t="inlineStr">
        <is>
          <t>Valeur totale</t>
        </is>
      </c>
    </row>
    <row r="129">
      <c r="A129" s="66" t="n"/>
      <c r="B129" s="66" t="n"/>
      <c r="C129" s="66" t="n"/>
      <c r="D129" s="108" t="n"/>
      <c r="F129" s="112" t="n">
        <v>0</v>
      </c>
      <c r="G129" s="7">
        <f>+IFERROR(F129*D129,0)</f>
        <v/>
      </c>
    </row>
    <row r="130" hidden="1">
      <c r="A130" s="66" t="n"/>
      <c r="B130" s="66" t="n"/>
      <c r="C130" s="66" t="n"/>
      <c r="D130" s="108" t="n"/>
      <c r="F130" s="112" t="n">
        <v>0</v>
      </c>
      <c r="G130" s="7">
        <f>+IFERROR(F130*D130,0)</f>
        <v/>
      </c>
    </row>
    <row r="131" hidden="1">
      <c r="A131" s="66" t="n"/>
      <c r="B131" s="66" t="n"/>
      <c r="C131" s="66" t="n"/>
      <c r="D131" s="108" t="n"/>
      <c r="F131" s="112" t="n">
        <v>0</v>
      </c>
      <c r="G131" s="7">
        <f>+IFERROR(F131*D131,0)</f>
        <v/>
      </c>
    </row>
    <row r="132" hidden="1">
      <c r="A132" s="66" t="n"/>
      <c r="B132" s="66" t="n"/>
      <c r="C132" s="66" t="n"/>
      <c r="D132" s="108" t="n"/>
      <c r="F132" s="112" t="n">
        <v>0</v>
      </c>
      <c r="G132" s="7">
        <f>+IFERROR(F132*D132,0)</f>
        <v/>
      </c>
    </row>
    <row r="133" hidden="1">
      <c r="A133" s="66" t="n"/>
      <c r="B133" s="66" t="n"/>
      <c r="C133" s="66" t="n"/>
      <c r="D133" s="108" t="n"/>
      <c r="F133" s="112" t="n">
        <v>0</v>
      </c>
      <c r="G133" s="7">
        <f>+IFERROR(F133*D133,0)</f>
        <v/>
      </c>
    </row>
    <row r="134" hidden="1">
      <c r="A134" s="66" t="n"/>
      <c r="B134" s="66" t="n"/>
      <c r="C134" s="66" t="n"/>
      <c r="D134" s="108" t="n"/>
      <c r="F134" s="112" t="n">
        <v>0</v>
      </c>
      <c r="G134" s="7">
        <f>+IFERROR(F134*D134,0)</f>
        <v/>
      </c>
    </row>
    <row r="135" hidden="1">
      <c r="A135" s="66" t="n"/>
      <c r="B135" s="66" t="n"/>
      <c r="C135" s="66" t="n"/>
      <c r="D135" s="108" t="n"/>
      <c r="F135" s="112" t="n">
        <v>0</v>
      </c>
      <c r="G135" s="7">
        <f>+IFERROR(F135*D135,0)</f>
        <v/>
      </c>
    </row>
    <row r="136" hidden="1">
      <c r="A136" s="66" t="n"/>
      <c r="B136" s="66" t="n"/>
      <c r="C136" s="66" t="n"/>
      <c r="D136" s="108" t="n"/>
      <c r="F136" s="112" t="n">
        <v>0</v>
      </c>
      <c r="G136" s="7">
        <f>+IFERROR(F136*D136,0)</f>
        <v/>
      </c>
    </row>
    <row r="137" hidden="1">
      <c r="A137" s="66" t="n"/>
      <c r="B137" s="66" t="n"/>
      <c r="C137" s="66" t="n"/>
      <c r="D137" s="108" t="n"/>
      <c r="F137" s="112" t="n">
        <v>0</v>
      </c>
      <c r="G137" s="7">
        <f>+IFERROR(F137*D137,0)</f>
        <v/>
      </c>
    </row>
    <row r="138" hidden="1">
      <c r="A138" s="66" t="n"/>
      <c r="B138" s="66" t="n"/>
      <c r="C138" s="66" t="n"/>
      <c r="D138" s="108" t="n"/>
      <c r="F138" s="112" t="n">
        <v>0</v>
      </c>
      <c r="G138" s="7">
        <f>+IFERROR(F138*D138,0)</f>
        <v/>
      </c>
    </row>
    <row r="139">
      <c r="A139" s="72" t="n"/>
      <c r="B139" s="72" t="n"/>
      <c r="C139" s="72" t="n"/>
      <c r="D139" s="110">
        <f>IFERROR(SUM(D129:D138),0)</f>
        <v/>
      </c>
      <c r="F139" s="95">
        <f>IFERROR(G139/D139,0)</f>
        <v/>
      </c>
      <c r="G139" s="15">
        <f>IFERROR(SUM(G129:G138),0)</f>
        <v/>
      </c>
    </row>
    <row r="140">
      <c r="D140" s="1" t="n"/>
      <c r="F140" s="95" t="n"/>
      <c r="G140" s="15" t="n"/>
    </row>
    <row r="141">
      <c r="A141" s="33" t="inlineStr">
        <is>
          <t>Décote immobilière sur valeur forfaitaire</t>
        </is>
      </c>
      <c r="B141" s="37" t="n"/>
      <c r="C141" s="37" t="n"/>
      <c r="D141" s="49" t="n">
        <v>0.15</v>
      </c>
      <c r="E141" s="49" t="n"/>
      <c r="F141" s="37" t="n"/>
      <c r="G141" s="50">
        <f>IFERROR(-D141*G139,0)</f>
        <v/>
      </c>
    </row>
    <row r="142">
      <c r="A142" s="37" t="n"/>
      <c r="B142" s="37" t="n"/>
      <c r="C142" s="37" t="n"/>
      <c r="D142" s="49" t="n"/>
      <c r="E142" s="49" t="n"/>
      <c r="F142" s="37" t="n"/>
      <c r="G142" s="63" t="n"/>
    </row>
    <row r="143">
      <c r="A143" s="22" t="inlineStr">
        <is>
          <t>3. Valorisation du massif</t>
        </is>
      </c>
      <c r="B143" s="23" t="n"/>
      <c r="C143" s="23" t="n"/>
      <c r="D143" s="23" t="n"/>
      <c r="E143" s="23" t="n"/>
      <c r="F143" s="23" t="n"/>
      <c r="G143" s="24" t="n"/>
    </row>
    <row r="144">
      <c r="A144" t="inlineStr">
        <is>
          <t>Capital technique</t>
        </is>
      </c>
      <c r="G144" s="16">
        <f>IFERROR(G7+G23,0)</f>
        <v/>
      </c>
    </row>
    <row r="145">
      <c r="A145" t="inlineStr">
        <is>
          <t>Surcote / décote de marché</t>
        </is>
      </c>
      <c r="G145" s="28" t="n">
        <v>0.15</v>
      </c>
    </row>
    <row r="146">
      <c r="A146" t="inlineStr">
        <is>
          <t>Valeur de marché</t>
        </is>
      </c>
      <c r="G146" s="16">
        <f>IFERROR(G144*(1+G145),0)</f>
        <v/>
      </c>
    </row>
    <row r="147">
      <c r="A147" s="51" t="inlineStr">
        <is>
          <t>Valeur de marché retenue :</t>
        </is>
      </c>
      <c r="B147" s="52" t="n"/>
      <c r="C147" s="52" t="n"/>
      <c r="D147" s="52" t="n"/>
      <c r="E147" s="52" t="n"/>
      <c r="F147" s="52" t="n"/>
      <c r="G147" s="53">
        <f>IFERROR(G146,0)</f>
        <v/>
      </c>
    </row>
    <row r="149">
      <c r="A149" s="30" t="inlineStr">
        <is>
          <t>Actualisation</t>
        </is>
      </c>
      <c r="B149" s="30" t="n"/>
      <c r="C149" s="30" t="n"/>
      <c r="D149" s="30" t="n"/>
      <c r="E149" s="30" t="n"/>
      <c r="F149" s="30" t="n"/>
      <c r="G149" s="30" t="n"/>
    </row>
    <row r="150">
      <c r="A150" s="29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2025-12-06T08:13:26Z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